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F82E3001-C792-445A-BDD8-DA17CE368F5D}"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s="1"/>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s="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s="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2" l="1"/>
  <c r="A18" i="25"/>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s="1"/>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L31" i="25" s="1"/>
  <c r="L30" i="25" s="1"/>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2" i="25" s="1"/>
  <c r="B32" i="25"/>
  <c r="C31" i="25"/>
  <c r="D31" i="25" s="1"/>
  <c r="C32" i="25" l="1"/>
  <c r="D32" i="25" s="1"/>
  <c r="B33" i="25"/>
  <c r="C33" i="25" l="1"/>
  <c r="D33" i="25" s="1"/>
  <c r="B34" i="25"/>
  <c r="C34" i="25" l="1"/>
  <c r="D34" i="25" s="1"/>
  <c r="B35" i="25"/>
  <c r="B36" i="25" l="1"/>
  <c r="C35" i="25"/>
  <c r="D35" i="25" s="1"/>
  <c r="C36" i="25" l="1"/>
  <c r="D36" i="25" s="1"/>
  <c r="B37" i="25"/>
  <c r="B38" i="25" l="1"/>
  <c r="C37" i="25"/>
  <c r="D37" i="25" s="1"/>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<sst xmlns="http://schemas.openxmlformats.org/spreadsheetml/2006/main" count="2981" uniqueCount="708">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</sst>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18">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horizontal="center" vertical="center" wrapText="1"/>
    </xf>
    <xf numFmtId="0" fontId="0" fillId="0" borderId="0" xfId="0" applyAlignment="1">
      <alignment vertical="center" wrapText="1"/>
    </xf>
    <xf numFmtId="0" fontId="0" fillId="43" borderId="0" xfId="0" applyFill="1" applyAlignment="1">
      <alignment horizontal="center"/>
    </xf>
    <xf numFmtId="0" fontId="0" fillId="0" borderId="0" xfId="0" applyFill="1" applyAlignment="1">
      <alignment horizontal="center"/>
    </xf>
    <xf numFmtId="0" fontId="0" fillId="8" borderId="0" xfId="0" applyFill="1" applyAlignment="1">
      <alignment horizont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118391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C1:H16"/>
  <sheetViews>
    <sheetView tabSelected="1" workbookViewId="0">
      <selection activeCell="I11" sqref="I11"/>
    </sheetView>
  </sheetViews>
  <sheetFormatPr baseColWidth="10" defaultRowHeight="14.5"/>
  <cols>
    <col min="5" max="8" width="5" customWidth="1"/>
  </cols>
  <sheetData>
    <row r="1" spans="3:8">
      <c r="C1" s="1513" t="s">
        <v>705</v>
      </c>
      <c r="E1" s="1515" t="s">
        <v>142</v>
      </c>
      <c r="F1" s="1515" t="s">
        <v>189</v>
      </c>
      <c r="G1" s="1515" t="s">
        <v>186</v>
      </c>
      <c r="H1" s="1515" t="s">
        <v>190</v>
      </c>
    </row>
    <row r="2" spans="3:8">
      <c r="C2" s="1513"/>
      <c r="E2" s="1512" t="s">
        <v>186</v>
      </c>
      <c r="F2" s="1512" t="s">
        <v>190</v>
      </c>
      <c r="G2" s="1512" t="s">
        <v>187</v>
      </c>
      <c r="H2" s="1512" t="s">
        <v>164</v>
      </c>
    </row>
    <row r="3" spans="3:8">
      <c r="C3" s="1513"/>
      <c r="E3" s="1512" t="s">
        <v>187</v>
      </c>
      <c r="F3" s="1512" t="s">
        <v>164</v>
      </c>
      <c r="G3" s="1512" t="s">
        <v>188</v>
      </c>
      <c r="H3" s="1512" t="s">
        <v>165</v>
      </c>
    </row>
    <row r="4" spans="3:8">
      <c r="C4" s="1513"/>
      <c r="E4" s="1512" t="s">
        <v>188</v>
      </c>
      <c r="F4" s="1512" t="s">
        <v>165</v>
      </c>
      <c r="G4" s="1512" t="s">
        <v>143</v>
      </c>
      <c r="H4" s="1512" t="s">
        <v>166</v>
      </c>
    </row>
    <row r="5" spans="3:8">
      <c r="C5" s="1513"/>
      <c r="E5" s="1517" t="s">
        <v>141</v>
      </c>
      <c r="F5" s="1512" t="s">
        <v>168</v>
      </c>
      <c r="G5" s="1512" t="s">
        <v>142</v>
      </c>
      <c r="H5" s="1512" t="s">
        <v>189</v>
      </c>
    </row>
    <row r="6" spans="3:8">
      <c r="C6" s="1514"/>
      <c r="E6" s="1512"/>
      <c r="F6" s="1512"/>
      <c r="G6" s="1512"/>
      <c r="H6" s="1512"/>
    </row>
    <row r="7" spans="3:8">
      <c r="C7" s="1513" t="s">
        <v>707</v>
      </c>
      <c r="E7" s="1515" t="s">
        <v>165</v>
      </c>
      <c r="F7" s="1515" t="s">
        <v>143</v>
      </c>
      <c r="G7" s="1515" t="s">
        <v>166</v>
      </c>
      <c r="H7" s="1515" t="s">
        <v>140</v>
      </c>
    </row>
    <row r="8" spans="3:8">
      <c r="C8" s="1513"/>
      <c r="E8" s="1512" t="s">
        <v>166</v>
      </c>
      <c r="F8" s="1516" t="s">
        <v>140</v>
      </c>
      <c r="G8" s="1516" t="s">
        <v>167</v>
      </c>
      <c r="H8" s="1512" t="s">
        <v>141</v>
      </c>
    </row>
    <row r="9" spans="3:8">
      <c r="C9" s="1513"/>
      <c r="E9" s="1512" t="s">
        <v>143</v>
      </c>
      <c r="F9" s="1512" t="s">
        <v>166</v>
      </c>
      <c r="G9" s="1512" t="s">
        <v>140</v>
      </c>
      <c r="H9" s="1517" t="s">
        <v>167</v>
      </c>
    </row>
    <row r="10" spans="3:8">
      <c r="C10" s="1513"/>
      <c r="E10" s="1512" t="s">
        <v>140</v>
      </c>
      <c r="F10" s="1517" t="s">
        <v>167</v>
      </c>
      <c r="G10" s="1517" t="s">
        <v>141</v>
      </c>
      <c r="H10" s="1512" t="s">
        <v>168</v>
      </c>
    </row>
    <row r="11" spans="3:8">
      <c r="C11" s="1514"/>
      <c r="E11" s="1512"/>
      <c r="F11" s="1512"/>
      <c r="G11" s="1512"/>
      <c r="H11" s="1512"/>
    </row>
    <row r="12" spans="3:8">
      <c r="C12" s="1513" t="s">
        <v>706</v>
      </c>
      <c r="E12" s="1515" t="s">
        <v>168</v>
      </c>
      <c r="F12" s="1512" t="s">
        <v>142</v>
      </c>
      <c r="G12" s="1512" t="s">
        <v>189</v>
      </c>
      <c r="H12" s="1512" t="s">
        <v>186</v>
      </c>
    </row>
    <row r="13" spans="3:8">
      <c r="C13" s="1513"/>
      <c r="E13" s="1512" t="s">
        <v>189</v>
      </c>
      <c r="F13" s="1512" t="s">
        <v>186</v>
      </c>
      <c r="G13" s="1512" t="s">
        <v>190</v>
      </c>
      <c r="H13" s="1512" t="s">
        <v>187</v>
      </c>
    </row>
    <row r="14" spans="3:8">
      <c r="C14" s="1513"/>
      <c r="E14" s="1512" t="s">
        <v>190</v>
      </c>
      <c r="F14" s="1515" t="s">
        <v>187</v>
      </c>
      <c r="G14" s="1515" t="s">
        <v>164</v>
      </c>
      <c r="H14" s="1515" t="s">
        <v>188</v>
      </c>
    </row>
    <row r="15" spans="3:8">
      <c r="C15" s="1513"/>
      <c r="E15" s="1512" t="s">
        <v>164</v>
      </c>
      <c r="F15" s="1512" t="s">
        <v>188</v>
      </c>
      <c r="G15" s="1512" t="s">
        <v>165</v>
      </c>
      <c r="H15" s="1512" t="s">
        <v>143</v>
      </c>
    </row>
    <row r="16" spans="3:8">
      <c r="C16" s="1513"/>
      <c r="E16" s="1517" t="s">
        <v>167</v>
      </c>
      <c r="F16" s="1517" t="s">
        <v>141</v>
      </c>
      <c r="G16" s="1512" t="s">
        <v>168</v>
      </c>
      <c r="H16" s="1512" t="s">
        <v>142</v>
      </c>
    </row>
  </sheetData>
  <mergeCells count="3">
    <mergeCell ref="C1:C5"/>
    <mergeCell ref="C12:C16"/>
    <mergeCell ref="C7:C10"/>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138" t="s">
        <v>100</v>
      </c>
      <c r="B1" s="1139"/>
      <c r="C1" s="1139"/>
      <c r="D1" s="1139"/>
      <c r="E1" s="1140"/>
      <c r="F1" s="1139" t="s">
        <v>101</v>
      </c>
      <c r="G1" s="1139"/>
      <c r="H1" s="1139"/>
      <c r="I1" s="1139"/>
      <c r="J1" s="1140"/>
    </row>
    <row r="2" spans="1:12" ht="12.5" thickBot="1">
      <c r="A2" s="1159" t="str">
        <f>TRI_Semestre!A52</f>
        <v>Cycle 7 - Conception de la commande des systèmes séquentiels</v>
      </c>
      <c r="B2" s="1160"/>
      <c r="C2" s="1160"/>
      <c r="D2" s="1160"/>
      <c r="E2" s="1161"/>
      <c r="F2" s="1160" t="s">
        <v>652</v>
      </c>
      <c r="G2" s="1160"/>
      <c r="H2" s="1160"/>
      <c r="I2" s="1160"/>
      <c r="J2" s="1161"/>
    </row>
    <row r="3" spans="1:12" ht="12.5" thickBot="1">
      <c r="F3" s="453"/>
      <c r="G3" s="453"/>
      <c r="H3" s="453"/>
      <c r="I3" s="453"/>
      <c r="J3" s="453"/>
    </row>
    <row r="4" spans="1:12" ht="12.5" thickBot="1">
      <c r="A4" s="1138" t="s">
        <v>108</v>
      </c>
      <c r="B4" s="1139"/>
      <c r="C4" s="1139" t="s">
        <v>77</v>
      </c>
      <c r="D4" s="1139"/>
      <c r="E4" s="1139"/>
      <c r="F4" s="1162" t="s">
        <v>1</v>
      </c>
      <c r="G4" s="1162"/>
      <c r="H4" s="1162"/>
      <c r="I4" s="1162"/>
      <c r="J4" s="1163"/>
    </row>
    <row r="5" spans="1:12" s="463" customFormat="1" ht="57" customHeight="1">
      <c r="A5" s="1155" t="s">
        <v>653</v>
      </c>
      <c r="B5" s="1156"/>
      <c r="C5" s="1157" t="str">
        <f>TRI_Semestre!C53</f>
        <v xml:space="preserve">F2-01 - Modifier la commande pour faire évoluer le comportement du système. </v>
      </c>
      <c r="D5" s="1157"/>
      <c r="E5" s="1157"/>
      <c r="F5" s="1156" t="str">
        <f>VLOOKUP(C5,PCSI_PSI!$P$2:$Q$93,2)</f>
        <v>Modification d'un programme :
 – système séquentiel ;
 – structures algorithmiques.
Choix et paramètres d'un correcteur.</v>
      </c>
      <c r="G5" s="1156"/>
      <c r="H5" s="1156"/>
      <c r="I5" s="1156"/>
      <c r="J5" s="1158"/>
    </row>
    <row r="6" spans="1:12" ht="9.65" customHeight="1" thickBot="1">
      <c r="A6" s="1149"/>
      <c r="B6" s="1150"/>
      <c r="C6" s="1151"/>
      <c r="D6" s="1152"/>
      <c r="E6" s="1153"/>
      <c r="F6" s="1150"/>
      <c r="G6" s="1150"/>
      <c r="H6" s="1150"/>
      <c r="I6" s="1150"/>
      <c r="J6" s="1154"/>
      <c r="K6" s="493"/>
    </row>
    <row r="7" spans="1:12" ht="12.5" thickBot="1"/>
    <row r="8" spans="1:12">
      <c r="A8" s="1138" t="s">
        <v>95</v>
      </c>
      <c r="B8" s="1139"/>
      <c r="C8" s="1139"/>
      <c r="D8" s="1139"/>
      <c r="E8" s="1139"/>
      <c r="F8" s="1138" t="s">
        <v>106</v>
      </c>
      <c r="G8" s="1139"/>
      <c r="H8" s="1139"/>
      <c r="I8" s="1139"/>
      <c r="J8" s="1140"/>
    </row>
    <row r="9" spans="1:12" ht="12.5" thickBot="1">
      <c r="A9" s="1141"/>
      <c r="B9" s="1142"/>
      <c r="C9" s="1142"/>
      <c r="D9" s="1142"/>
      <c r="E9" s="1142"/>
      <c r="F9" s="1143"/>
      <c r="G9" s="1142"/>
      <c r="H9" s="1142"/>
      <c r="I9" s="1142"/>
      <c r="J9" s="1144"/>
      <c r="L9" s="498"/>
    </row>
    <row r="10" spans="1:12" ht="12.5" thickBot="1">
      <c r="F10" s="452" t="s">
        <v>600</v>
      </c>
      <c r="J10" s="453"/>
    </row>
    <row r="11" spans="1:12">
      <c r="A11" s="1138" t="s">
        <v>111</v>
      </c>
      <c r="B11" s="1139"/>
      <c r="C11" s="1139"/>
      <c r="D11" s="1139"/>
      <c r="E11" s="1139"/>
      <c r="F11" s="1138" t="s">
        <v>72</v>
      </c>
      <c r="G11" s="1139"/>
      <c r="H11" s="1139"/>
      <c r="I11" s="1139"/>
      <c r="J11" s="1140"/>
    </row>
    <row r="12" spans="1:12" ht="12.5" thickBot="1">
      <c r="A12" s="1123"/>
      <c r="B12" s="1124"/>
      <c r="C12" s="1124"/>
      <c r="D12" s="1124"/>
      <c r="E12" s="1124"/>
      <c r="F12" s="1125"/>
      <c r="G12" s="1126"/>
      <c r="H12" s="1126"/>
      <c r="I12" s="1126"/>
      <c r="J12" s="1127"/>
    </row>
    <row r="13" spans="1:12" ht="12.5" thickBot="1"/>
    <row r="14" spans="1:12" ht="12.5" thickBot="1">
      <c r="A14" s="1128" t="s">
        <v>96</v>
      </c>
      <c r="B14" s="1129"/>
      <c r="C14" s="1129"/>
      <c r="D14" s="1129"/>
      <c r="E14" s="1129"/>
      <c r="F14" s="1129"/>
      <c r="G14" s="1129"/>
      <c r="H14" s="1129"/>
      <c r="I14" s="1129"/>
      <c r="J14" s="1130"/>
    </row>
    <row r="15" spans="1:12" ht="12.5" thickBot="1">
      <c r="A15" s="1131"/>
      <c r="B15" s="1132"/>
      <c r="C15" s="1132"/>
      <c r="D15" s="1132"/>
      <c r="E15" s="1132"/>
      <c r="F15" s="1133"/>
      <c r="G15" s="1133"/>
      <c r="H15" s="1133"/>
      <c r="I15" s="1133"/>
      <c r="J15" s="1134"/>
    </row>
    <row r="16" spans="1:12" ht="12.5" thickBot="1">
      <c r="F16" s="453"/>
      <c r="G16" s="453"/>
      <c r="H16" s="453"/>
      <c r="I16" s="453"/>
    </row>
    <row r="17" spans="1:10" ht="24">
      <c r="A17" s="543" t="s">
        <v>105</v>
      </c>
      <c r="B17" s="1135" t="s">
        <v>102</v>
      </c>
      <c r="C17" s="1136"/>
      <c r="D17" s="1137"/>
      <c r="E17" s="1135" t="s">
        <v>103</v>
      </c>
      <c r="F17" s="1136"/>
      <c r="G17" s="1137"/>
      <c r="H17" s="1135" t="s">
        <v>104</v>
      </c>
      <c r="I17" s="1136"/>
      <c r="J17" s="1137"/>
    </row>
    <row r="18" spans="1:10">
      <c r="A18" s="544" t="s">
        <v>97</v>
      </c>
      <c r="B18" s="1099"/>
      <c r="C18" s="1100"/>
      <c r="D18" s="1101"/>
      <c r="E18" s="1099"/>
      <c r="F18" s="1102"/>
      <c r="G18" s="1103"/>
      <c r="H18" s="1104"/>
      <c r="I18" s="1102"/>
      <c r="J18" s="1103"/>
    </row>
    <row r="19" spans="1:10" ht="36">
      <c r="A19" s="544" t="s">
        <v>235</v>
      </c>
      <c r="B19" s="1105"/>
      <c r="C19" s="1106"/>
      <c r="D19" s="1107"/>
      <c r="E19" s="1120"/>
      <c r="F19" s="1088"/>
      <c r="G19" s="1089"/>
      <c r="H19" s="1120"/>
      <c r="I19" s="1121"/>
      <c r="J19" s="1122"/>
    </row>
    <row r="20" spans="1:10">
      <c r="A20" s="544" t="s">
        <v>98</v>
      </c>
      <c r="B20" s="545"/>
      <c r="C20" s="1088"/>
      <c r="D20" s="1089"/>
      <c r="E20" s="546"/>
      <c r="F20" s="494"/>
      <c r="G20" s="547"/>
      <c r="H20" s="548"/>
      <c r="I20" s="549"/>
      <c r="J20" s="547"/>
    </row>
    <row r="21" spans="1:10" ht="12.5" thickBot="1">
      <c r="A21" s="544"/>
      <c r="B21" s="550"/>
      <c r="C21" s="494"/>
      <c r="D21" s="495"/>
      <c r="E21" s="546"/>
      <c r="F21" s="494"/>
      <c r="G21" s="495"/>
      <c r="H21" s="546"/>
      <c r="I21" s="494"/>
      <c r="J21" s="495"/>
    </row>
    <row r="22" spans="1:10">
      <c r="A22" s="551"/>
      <c r="B22" s="1090"/>
      <c r="C22" s="1091"/>
      <c r="D22" s="1092"/>
      <c r="E22" s="1090"/>
      <c r="F22" s="1091"/>
      <c r="G22" s="1092"/>
      <c r="H22" s="1093"/>
      <c r="I22" s="1094"/>
      <c r="J22" s="1095"/>
    </row>
    <row r="23" spans="1:10">
      <c r="A23" s="552"/>
      <c r="B23" s="1096"/>
      <c r="C23" s="1097"/>
      <c r="D23" s="1098"/>
      <c r="E23" s="1096"/>
      <c r="F23" s="1097"/>
      <c r="G23" s="1098"/>
      <c r="H23" s="1096"/>
      <c r="I23" s="1097"/>
      <c r="J23" s="1098"/>
    </row>
    <row r="24" spans="1:10" ht="12.5" thickBot="1">
      <c r="A24" s="553"/>
      <c r="B24" s="1085"/>
      <c r="C24" s="1086"/>
      <c r="D24" s="1087"/>
      <c r="E24" s="1085"/>
      <c r="F24" s="1086"/>
      <c r="G24" s="1087"/>
      <c r="H24" s="554"/>
      <c r="I24" s="555"/>
      <c r="J24" s="556"/>
    </row>
    <row r="25" spans="1:10" ht="25" customHeight="1">
      <c r="A25" s="552" t="s">
        <v>99</v>
      </c>
      <c r="B25" s="1108"/>
      <c r="C25" s="1109"/>
      <c r="D25" s="1110"/>
      <c r="E25" s="1108"/>
      <c r="F25" s="1109"/>
      <c r="G25" s="1110"/>
      <c r="H25" s="1111"/>
      <c r="I25" s="1112"/>
      <c r="J25" s="1113"/>
    </row>
    <row r="26" spans="1:10" ht="25" customHeight="1" thickBot="1">
      <c r="A26" s="553" t="s">
        <v>244</v>
      </c>
      <c r="B26" s="1114"/>
      <c r="C26" s="1115"/>
      <c r="D26" s="1116"/>
      <c r="E26" s="1114"/>
      <c r="F26" s="1115"/>
      <c r="G26" s="1116"/>
      <c r="H26" s="1117"/>
      <c r="I26" s="1118"/>
      <c r="J26" s="1119"/>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c r="A1" s="1180" t="s">
        <v>558</v>
      </c>
      <c r="B1" s="1180"/>
      <c r="C1" s="1180"/>
      <c r="D1" s="1180"/>
      <c r="E1" s="1180"/>
      <c r="G1" s="176" t="s">
        <v>570</v>
      </c>
      <c r="H1" s="176" t="s">
        <v>571</v>
      </c>
      <c r="J1" s="178" t="s">
        <v>572</v>
      </c>
      <c r="K1" s="178" t="s">
        <v>573</v>
      </c>
      <c r="M1" s="178" t="s">
        <v>574</v>
      </c>
      <c r="N1" s="178" t="s">
        <v>575</v>
      </c>
      <c r="O1" s="178" t="s">
        <v>1</v>
      </c>
      <c r="P1" s="178" t="s">
        <v>576</v>
      </c>
    </row>
    <row r="2" spans="1:16" s="439" customFormat="1" ht="66" customHeight="1">
      <c r="A2" s="1183"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3"/>
      <c r="C2" s="1183"/>
      <c r="D2" s="1183"/>
      <c r="E2" s="1183"/>
      <c r="F2" s="175"/>
      <c r="G2" s="359" t="s">
        <v>311</v>
      </c>
      <c r="H2" s="360" t="s">
        <v>312</v>
      </c>
      <c r="J2" s="359" t="s">
        <v>355</v>
      </c>
      <c r="K2" s="362" t="s">
        <v>356</v>
      </c>
      <c r="L2" s="361" t="s">
        <v>7</v>
      </c>
      <c r="M2" s="359" t="s">
        <v>358</v>
      </c>
      <c r="N2" s="362" t="s">
        <v>359</v>
      </c>
      <c r="O2" s="443"/>
      <c r="P2" s="361" t="s">
        <v>7</v>
      </c>
    </row>
    <row r="3" spans="1:16" ht="94.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c r="A4" s="359" t="s">
        <v>355</v>
      </c>
      <c r="B4" s="362" t="s">
        <v>356</v>
      </c>
      <c r="C4" s="360" t="str">
        <f t="shared" ref="C4:C7" si="0">A4&amp;" - "&amp;B4</f>
        <v>B2-02 - Compléter un modèle multiphysique.</v>
      </c>
      <c r="D4" s="1181" t="s">
        <v>357</v>
      </c>
      <c r="E4" s="361" t="s">
        <v>7</v>
      </c>
      <c r="J4" s="1168"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68"/>
      <c r="L4" s="1168"/>
      <c r="M4" s="173"/>
      <c r="N4" s="174"/>
      <c r="O4" s="174"/>
      <c r="P4" s="174"/>
    </row>
    <row r="5" spans="1:16" ht="26.15" customHeight="1">
      <c r="A5" s="359" t="s">
        <v>358</v>
      </c>
      <c r="B5" s="362" t="s">
        <v>359</v>
      </c>
      <c r="C5" s="360" t="str">
        <f t="shared" si="0"/>
        <v>B2-03 - Associer un modèle aux composants des chaines fonctionnelles.</v>
      </c>
      <c r="D5" s="1182"/>
      <c r="E5" s="361" t="s">
        <v>7</v>
      </c>
      <c r="G5" s="175"/>
      <c r="H5" s="175"/>
      <c r="J5" s="1179" t="s">
        <v>564</v>
      </c>
      <c r="K5" s="1179"/>
      <c r="L5" s="1179"/>
      <c r="M5" s="1176" t="s">
        <v>559</v>
      </c>
      <c r="N5" s="1176"/>
      <c r="O5" s="1176"/>
      <c r="P5" s="1176"/>
    </row>
    <row r="6" spans="1:16" ht="62.5" customHeight="1">
      <c r="A6" s="359" t="s">
        <v>372</v>
      </c>
      <c r="B6" s="362" t="s">
        <v>373</v>
      </c>
      <c r="C6" s="360" t="str">
        <f t="shared" si="0"/>
        <v>B2-08 - Simplifier un modèle.</v>
      </c>
      <c r="D6" s="362" t="s">
        <v>374</v>
      </c>
      <c r="E6" s="361" t="s">
        <v>7</v>
      </c>
      <c r="J6" s="1165" t="s">
        <v>562</v>
      </c>
      <c r="K6" s="1165"/>
      <c r="L6" s="1165"/>
      <c r="M6" s="1177" t="str">
        <f>K3&amp;CHAR(10)&amp;N8</f>
        <v>Déterminer les caractéristiques d'un solide ou d'un ensemble de solides indéformables.
Modifier un modèle pour le rendre isostatique.</v>
      </c>
      <c r="N6" s="1177"/>
      <c r="O6" s="1177"/>
      <c r="P6" s="1177"/>
    </row>
    <row r="7" spans="1:16" ht="52.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c r="G8"/>
      <c r="H8"/>
      <c r="J8" s="373" t="s">
        <v>437</v>
      </c>
      <c r="K8" s="374" t="s">
        <v>438</v>
      </c>
      <c r="L8" s="376" t="s">
        <v>6</v>
      </c>
      <c r="M8" s="363" t="s">
        <v>395</v>
      </c>
      <c r="N8" s="364" t="s">
        <v>396</v>
      </c>
      <c r="O8" s="364" t="s">
        <v>397</v>
      </c>
      <c r="P8" s="365" t="s">
        <v>7</v>
      </c>
    </row>
    <row r="9" spans="1:16" ht="14.5" customHeight="1">
      <c r="A9" s="1176" t="s">
        <v>625</v>
      </c>
      <c r="B9" s="1176"/>
      <c r="C9" s="1176"/>
      <c r="D9" s="1176"/>
      <c r="E9" s="1176"/>
      <c r="J9" s="288" t="s">
        <v>145</v>
      </c>
      <c r="K9" s="289" t="s">
        <v>278</v>
      </c>
      <c r="M9" s="173"/>
      <c r="N9" s="174"/>
      <c r="O9" s="174"/>
      <c r="P9" s="174"/>
    </row>
    <row r="10" spans="1:16" ht="55.5" customHeight="1">
      <c r="A10" s="1177"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77"/>
      <c r="C10" s="1177"/>
      <c r="D10" s="1177"/>
      <c r="E10" s="1177"/>
      <c r="J10" s="176"/>
      <c r="K10" s="176"/>
      <c r="M10" s="1178" t="s">
        <v>560</v>
      </c>
      <c r="N10" s="1178"/>
      <c r="O10" s="1178"/>
      <c r="P10" s="1178"/>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169" t="s">
        <v>566</v>
      </c>
      <c r="P12" s="369" t="s">
        <v>7</v>
      </c>
    </row>
    <row r="13" spans="1:16" ht="42">
      <c r="A13" s="363" t="s">
        <v>425</v>
      </c>
      <c r="B13" s="364" t="s">
        <v>426</v>
      </c>
      <c r="C13" s="364" t="s">
        <v>588</v>
      </c>
      <c r="D13" s="364" t="s">
        <v>567</v>
      </c>
      <c r="E13" s="365"/>
      <c r="J13" s="176"/>
      <c r="K13" s="176"/>
      <c r="M13" s="367"/>
      <c r="N13" s="368"/>
      <c r="O13" s="1170"/>
      <c r="P13" s="369"/>
    </row>
    <row r="14" spans="1:16" ht="31.5">
      <c r="A14" s="363" t="s">
        <v>448</v>
      </c>
      <c r="B14" s="364" t="s">
        <v>449</v>
      </c>
      <c r="C14" s="364" t="s">
        <v>589</v>
      </c>
      <c r="D14" s="364" t="s">
        <v>566</v>
      </c>
      <c r="E14" s="365"/>
      <c r="J14" s="176"/>
      <c r="K14" s="176"/>
      <c r="M14" s="367"/>
      <c r="N14" s="368"/>
      <c r="O14" s="1170"/>
      <c r="P14" s="369"/>
    </row>
    <row r="15" spans="1:16" ht="14.5" customHeight="1">
      <c r="J15" s="176"/>
      <c r="K15" s="176"/>
      <c r="M15" s="367" t="s">
        <v>451</v>
      </c>
      <c r="N15" s="368" t="s">
        <v>452</v>
      </c>
      <c r="O15" s="1171"/>
      <c r="P15" s="369" t="s">
        <v>7</v>
      </c>
    </row>
    <row r="16" spans="1:16" ht="14.5" customHeight="1">
      <c r="A16" s="1176" t="s">
        <v>559</v>
      </c>
      <c r="B16" s="1176"/>
      <c r="C16" s="1176"/>
      <c r="D16" s="1176"/>
      <c r="E16" s="1176"/>
      <c r="J16" s="176"/>
      <c r="K16" s="176"/>
      <c r="M16" s="597"/>
      <c r="N16" s="598"/>
      <c r="O16" s="599"/>
      <c r="P16" s="600"/>
    </row>
    <row r="17" spans="1:16" ht="30" customHeight="1">
      <c r="A17" s="1177" t="str">
        <f>B18&amp;CHAR(10)&amp;B19</f>
        <v>Simplifier un modèle de mécanisme.
Modifier un modèle pour le rendre isostatique.</v>
      </c>
      <c r="B17" s="1177"/>
      <c r="C17" s="1177"/>
      <c r="D17" s="1177"/>
      <c r="E17" s="1177"/>
      <c r="J17" s="176"/>
      <c r="K17" s="176"/>
      <c r="M17" s="597"/>
      <c r="N17" s="598"/>
      <c r="O17" s="599"/>
      <c r="P17" s="600"/>
    </row>
    <row r="18" spans="1:16" ht="31.5">
      <c r="A18" s="363" t="s">
        <v>392</v>
      </c>
      <c r="B18" s="364" t="s">
        <v>393</v>
      </c>
      <c r="C18" s="364" t="s">
        <v>394</v>
      </c>
      <c r="D18" s="364" t="s">
        <v>394</v>
      </c>
      <c r="E18" s="365" t="s">
        <v>7</v>
      </c>
      <c r="J18" s="176"/>
      <c r="K18" s="176"/>
      <c r="M18" s="597"/>
      <c r="N18" s="598"/>
      <c r="O18" s="599"/>
      <c r="P18" s="600"/>
    </row>
    <row r="19" spans="1:16" ht="31.5">
      <c r="A19" s="363" t="s">
        <v>395</v>
      </c>
      <c r="B19" s="364" t="s">
        <v>396</v>
      </c>
      <c r="C19" s="364" t="s">
        <v>397</v>
      </c>
      <c r="D19" s="364" t="s">
        <v>397</v>
      </c>
      <c r="E19" s="365" t="s">
        <v>7</v>
      </c>
      <c r="J19" s="176"/>
      <c r="K19" s="176"/>
      <c r="M19" s="597"/>
      <c r="N19" s="598"/>
      <c r="O19" s="599"/>
      <c r="P19" s="600"/>
    </row>
    <row r="20" spans="1:16" ht="14.5" customHeight="1">
      <c r="J20" s="176"/>
      <c r="K20" s="176"/>
      <c r="M20" s="597"/>
      <c r="N20" s="598"/>
      <c r="O20" s="599"/>
      <c r="P20" s="600"/>
    </row>
    <row r="21" spans="1:16" ht="14.5" customHeight="1">
      <c r="J21" s="176"/>
      <c r="K21" s="176"/>
      <c r="M21" s="597"/>
      <c r="N21" s="598"/>
      <c r="O21" s="599"/>
      <c r="P21" s="600"/>
    </row>
    <row r="22" spans="1:16" ht="14.5" customHeight="1">
      <c r="J22" s="176"/>
      <c r="K22" s="176"/>
      <c r="M22" s="597"/>
      <c r="N22" s="598"/>
      <c r="O22" s="599"/>
      <c r="P22" s="600"/>
    </row>
    <row r="23" spans="1:16" ht="14.5" customHeight="1">
      <c r="J23" s="176"/>
      <c r="K23" s="176"/>
      <c r="M23" s="597"/>
      <c r="N23" s="598"/>
      <c r="O23" s="599"/>
      <c r="P23" s="600"/>
    </row>
    <row r="24" spans="1:16" ht="14.5" customHeight="1">
      <c r="J24" s="176"/>
      <c r="K24" s="176"/>
      <c r="M24" s="597"/>
      <c r="N24" s="598"/>
      <c r="O24" s="599"/>
      <c r="P24" s="600"/>
    </row>
    <row r="25" spans="1:16" ht="14.5" customHeight="1">
      <c r="A25" s="1178" t="s">
        <v>560</v>
      </c>
      <c r="B25" s="1178"/>
      <c r="C25" s="1178"/>
      <c r="D25" s="1178"/>
      <c r="E25" s="1178"/>
      <c r="J25" s="176"/>
      <c r="K25" s="176"/>
      <c r="M25" s="597"/>
      <c r="N25" s="598"/>
      <c r="O25" s="599"/>
      <c r="P25" s="600"/>
    </row>
    <row r="26" spans="1:16" ht="14.5" customHeight="1">
      <c r="A26" s="1168"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68"/>
      <c r="C26" s="1168"/>
      <c r="D26" s="1168"/>
      <c r="E26" s="1168"/>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72" t="s">
        <v>561</v>
      </c>
      <c r="N27" s="1172"/>
      <c r="O27" s="1172"/>
      <c r="P27" s="1172"/>
    </row>
    <row r="28" spans="1:16" ht="45" customHeight="1">
      <c r="A28" s="367" t="s">
        <v>448</v>
      </c>
      <c r="B28" s="368" t="s">
        <v>449</v>
      </c>
      <c r="C28" s="459" t="str">
        <f t="shared" si="2"/>
        <v>C2-08 - Déterminer les actions mécaniques en dynamique dans le cas où le mouvement est imposé.</v>
      </c>
      <c r="D28" s="1169" t="s">
        <v>566</v>
      </c>
      <c r="E28" s="369" t="s">
        <v>7</v>
      </c>
      <c r="J28" s="173"/>
      <c r="K28" s="174"/>
      <c r="M28" s="1173"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73"/>
      <c r="O28" s="1173"/>
      <c r="P28" s="1173"/>
    </row>
    <row r="29" spans="1:16" ht="45" customHeight="1">
      <c r="A29" s="367" t="s">
        <v>451</v>
      </c>
      <c r="B29" s="368" t="s">
        <v>452</v>
      </c>
      <c r="C29" s="460" t="str">
        <f t="shared" si="2"/>
        <v>C2-09 - Déterminer la loi de mouvement dans le cas où les efforts extérieurs sont connus.</v>
      </c>
      <c r="D29" s="1171"/>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74" t="s">
        <v>565</v>
      </c>
      <c r="P30" s="372" t="s">
        <v>7</v>
      </c>
    </row>
    <row r="31" spans="1:16" ht="14.5" customHeight="1">
      <c r="A31" s="1172" t="s">
        <v>561</v>
      </c>
      <c r="B31" s="1172"/>
      <c r="C31" s="1172"/>
      <c r="D31" s="1172"/>
      <c r="E31" s="1172"/>
      <c r="J31" s="302" t="s">
        <v>342</v>
      </c>
      <c r="K31" s="303" t="s">
        <v>343</v>
      </c>
      <c r="L31" s="304" t="s">
        <v>6</v>
      </c>
      <c r="M31" s="370" t="s">
        <v>451</v>
      </c>
      <c r="N31" s="371" t="s">
        <v>452</v>
      </c>
      <c r="O31" s="1175"/>
      <c r="P31" s="372" t="s">
        <v>7</v>
      </c>
    </row>
    <row r="32" spans="1:16" ht="39.65" customHeight="1">
      <c r="A32" s="1173"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73"/>
      <c r="C32" s="1173"/>
      <c r="D32" s="1173"/>
      <c r="E32" s="1173"/>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164"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64"/>
      <c r="O33" s="1164"/>
      <c r="P33" s="1164"/>
    </row>
    <row r="34" spans="1:16" ht="63">
      <c r="A34" s="370" t="s">
        <v>448</v>
      </c>
      <c r="B34" s="371" t="s">
        <v>449</v>
      </c>
      <c r="C34" s="461" t="str">
        <f t="shared" si="3"/>
        <v>C2-08 - Déterminer les actions mécaniques en dynamique dans le cas où le mouvement est imposé.</v>
      </c>
      <c r="D34" s="1174" t="s">
        <v>565</v>
      </c>
      <c r="E34" s="372" t="s">
        <v>7</v>
      </c>
      <c r="M34" s="426" t="s">
        <v>458</v>
      </c>
      <c r="N34" s="427" t="s">
        <v>459</v>
      </c>
      <c r="O34" s="427" t="s">
        <v>460</v>
      </c>
      <c r="P34" s="428" t="s">
        <v>7</v>
      </c>
    </row>
    <row r="35" spans="1:16" ht="52.5" customHeight="1">
      <c r="A35" s="370" t="s">
        <v>451</v>
      </c>
      <c r="B35" s="371" t="s">
        <v>452</v>
      </c>
      <c r="C35" s="462" t="str">
        <f t="shared" si="3"/>
        <v>C2-09 - Déterminer la loi de mouvement dans le cas où les efforts extérieurs sont connus.</v>
      </c>
      <c r="D35" s="1175"/>
      <c r="E35" s="372" t="s">
        <v>7</v>
      </c>
      <c r="M35" s="429" t="s">
        <v>320</v>
      </c>
      <c r="N35" s="430" t="s">
        <v>321</v>
      </c>
      <c r="O35" s="430" t="s">
        <v>322</v>
      </c>
      <c r="P35" s="431" t="s">
        <v>7</v>
      </c>
    </row>
    <row r="36" spans="1:16" ht="31.5">
      <c r="M36" s="426" t="s">
        <v>419</v>
      </c>
      <c r="N36" s="427" t="s">
        <v>420</v>
      </c>
      <c r="O36" s="427" t="s">
        <v>421</v>
      </c>
      <c r="P36" s="428" t="s">
        <v>7</v>
      </c>
    </row>
    <row r="37" spans="1:16" ht="14.5" customHeight="1">
      <c r="A37" s="1179" t="s">
        <v>564</v>
      </c>
      <c r="B37" s="1179"/>
      <c r="C37" s="1179"/>
      <c r="D37" s="1179"/>
      <c r="E37" s="1179"/>
      <c r="M37" s="1166"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66"/>
      <c r="O37" s="1166"/>
      <c r="P37" s="1166"/>
    </row>
    <row r="38" spans="1:16" s="175" customFormat="1" ht="14.5" customHeight="1">
      <c r="A38" s="1164"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64"/>
      <c r="C38" s="1164"/>
      <c r="D38" s="1164"/>
      <c r="E38" s="1164"/>
      <c r="M38" s="432" t="s">
        <v>375</v>
      </c>
      <c r="N38" s="433" t="s">
        <v>376</v>
      </c>
      <c r="O38" s="433" t="s">
        <v>377</v>
      </c>
      <c r="P38" s="434" t="s">
        <v>6</v>
      </c>
    </row>
    <row r="39" spans="1:16" ht="59.5" customHeight="1">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165" t="s">
        <v>562</v>
      </c>
      <c r="B44" s="1165"/>
      <c r="C44" s="1165"/>
      <c r="D44" s="1165"/>
      <c r="E44" s="1165"/>
      <c r="M44" s="1167" t="s">
        <v>563</v>
      </c>
      <c r="N44" s="1167"/>
      <c r="O44" s="1167"/>
      <c r="P44" s="1167"/>
    </row>
    <row r="45" spans="1:16" s="175" customFormat="1" ht="14.5" customHeight="1">
      <c r="A45" s="1166"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66"/>
      <c r="C45" s="1166"/>
      <c r="D45" s="1166"/>
      <c r="E45" s="1166"/>
      <c r="M45" s="435" t="s">
        <v>545</v>
      </c>
      <c r="N45" s="436" t="s">
        <v>546</v>
      </c>
      <c r="O45" s="437" t="s">
        <v>547</v>
      </c>
      <c r="P45" s="438" t="s">
        <v>6</v>
      </c>
    </row>
    <row r="46" spans="1:16" ht="73" customHeight="1">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c r="A48" s="432" t="s">
        <v>406</v>
      </c>
      <c r="B48" s="433" t="s">
        <v>407</v>
      </c>
      <c r="C48" s="433" t="str">
        <f t="shared" si="5"/>
        <v>B3-02 - Préciser les limites de validité d'un modèle.</v>
      </c>
      <c r="D48" s="433" t="s">
        <v>408</v>
      </c>
      <c r="E48" s="434" t="s">
        <v>6</v>
      </c>
      <c r="M48" s="173"/>
      <c r="N48" s="174"/>
      <c r="O48" s="174"/>
      <c r="P48" s="174"/>
    </row>
    <row r="49" spans="1:16">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190" t="s">
        <v>563</v>
      </c>
      <c r="B52" s="1190"/>
      <c r="C52" s="1190"/>
      <c r="D52" s="1190"/>
      <c r="E52" s="1190"/>
      <c r="M52" s="319" t="s">
        <v>488</v>
      </c>
      <c r="N52" s="320" t="s">
        <v>489</v>
      </c>
      <c r="O52" s="282"/>
      <c r="P52" s="283"/>
    </row>
    <row r="53" spans="1:16" ht="14.5" customHeight="1">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0"/>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0"/>
      <c r="D71" s="1184" t="s">
        <v>333</v>
      </c>
      <c r="E71" s="293" t="s">
        <v>6</v>
      </c>
      <c r="M71" s="176"/>
      <c r="N71" s="176"/>
      <c r="O71" s="177"/>
    </row>
    <row r="72" spans="1:16" ht="14.5" customHeight="1">
      <c r="A72" s="291" t="s">
        <v>334</v>
      </c>
      <c r="B72" s="292" t="s">
        <v>335</v>
      </c>
      <c r="C72" s="441"/>
      <c r="D72" s="1185"/>
      <c r="E72" s="293" t="s">
        <v>6</v>
      </c>
      <c r="M72" s="176"/>
      <c r="N72" s="176"/>
      <c r="O72" s="177"/>
    </row>
    <row r="73" spans="1:16" ht="14.5" customHeight="1">
      <c r="A73" s="291" t="s">
        <v>336</v>
      </c>
      <c r="B73" s="292" t="s">
        <v>337</v>
      </c>
      <c r="C73" s="441"/>
      <c r="D73" s="1185"/>
      <c r="E73" s="293" t="s">
        <v>6</v>
      </c>
      <c r="G73" s="291" t="s">
        <v>338</v>
      </c>
      <c r="H73" s="292" t="s">
        <v>339</v>
      </c>
      <c r="M73" s="176"/>
      <c r="N73" s="176"/>
      <c r="O73" s="177"/>
    </row>
    <row r="74" spans="1:16" ht="14.5" customHeight="1">
      <c r="A74" s="291" t="s">
        <v>338</v>
      </c>
      <c r="B74" s="292" t="s">
        <v>339</v>
      </c>
      <c r="C74" s="442"/>
      <c r="D74" s="1186"/>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5"/>
      <c r="D78" s="1187" t="s">
        <v>344</v>
      </c>
      <c r="E78" s="304" t="s">
        <v>6</v>
      </c>
      <c r="M78" s="176"/>
      <c r="N78" s="176"/>
      <c r="O78" s="177"/>
    </row>
    <row r="79" spans="1:16" s="175" customFormat="1" ht="14.5" customHeight="1">
      <c r="A79" s="302" t="s">
        <v>345</v>
      </c>
      <c r="B79" s="303" t="s">
        <v>346</v>
      </c>
      <c r="C79" s="446"/>
      <c r="D79" s="1188"/>
      <c r="E79" s="304" t="s">
        <v>6</v>
      </c>
      <c r="G79" s="302" t="s">
        <v>347</v>
      </c>
      <c r="H79" s="303" t="s">
        <v>348</v>
      </c>
    </row>
    <row r="80" spans="1:16" s="175" customFormat="1" ht="14.5" customHeight="1">
      <c r="A80" s="302" t="s">
        <v>347</v>
      </c>
      <c r="B80" s="303" t="s">
        <v>348</v>
      </c>
      <c r="C80" s="446"/>
      <c r="D80" s="1188"/>
      <c r="E80" s="304" t="s">
        <v>6</v>
      </c>
      <c r="G80" s="302" t="s">
        <v>349</v>
      </c>
      <c r="H80" s="303" t="s">
        <v>350</v>
      </c>
      <c r="M80" s="426" t="s">
        <v>461</v>
      </c>
      <c r="N80" s="427" t="s">
        <v>462</v>
      </c>
      <c r="O80" s="427" t="s">
        <v>463</v>
      </c>
      <c r="P80" s="428" t="s">
        <v>7</v>
      </c>
    </row>
    <row r="81" spans="1:16" s="175" customFormat="1" ht="14.5" customHeight="1">
      <c r="A81" s="302" t="s">
        <v>349</v>
      </c>
      <c r="B81" s="303" t="s">
        <v>350</v>
      </c>
      <c r="C81" s="447"/>
      <c r="D81" s="1189"/>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4"/>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0" t="s">
        <v>333</v>
      </c>
      <c r="P102" s="293" t="s">
        <v>6</v>
      </c>
    </row>
    <row r="103" spans="1:16" ht="14.5" customHeight="1">
      <c r="A103" s="281"/>
      <c r="B103" s="282"/>
      <c r="C103" s="282"/>
      <c r="D103" s="282"/>
      <c r="E103" s="283"/>
      <c r="G103" s="332" t="s">
        <v>537</v>
      </c>
      <c r="H103" s="333" t="s">
        <v>538</v>
      </c>
      <c r="M103" s="291" t="s">
        <v>334</v>
      </c>
      <c r="N103" s="292" t="s">
        <v>335</v>
      </c>
      <c r="O103" s="441"/>
      <c r="P103" s="293" t="s">
        <v>6</v>
      </c>
    </row>
    <row r="104" spans="1:16" ht="14.5" customHeight="1">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c r="A1" s="1193" t="s">
        <v>276</v>
      </c>
      <c r="B1" s="1193"/>
      <c r="C1" s="1193"/>
      <c r="D1" s="1193"/>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c r="A6" s="291" t="s">
        <v>282</v>
      </c>
      <c r="B6" s="292" t="s">
        <v>283</v>
      </c>
      <c r="C6" s="1184"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c r="A7" s="291" t="s">
        <v>285</v>
      </c>
      <c r="B7" s="292" t="s">
        <v>286</v>
      </c>
      <c r="C7" s="1185"/>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c r="A8" s="291" t="s">
        <v>287</v>
      </c>
      <c r="B8" s="292" t="s">
        <v>288</v>
      </c>
      <c r="C8" s="1185"/>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c r="A9" s="291" t="s">
        <v>289</v>
      </c>
      <c r="B9" s="292" t="s">
        <v>290</v>
      </c>
      <c r="C9" s="1186"/>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c r="A11" s="291" t="s">
        <v>292</v>
      </c>
      <c r="B11" s="292" t="s">
        <v>293</v>
      </c>
      <c r="C11" s="1184"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c r="A12" s="291" t="s">
        <v>295</v>
      </c>
      <c r="B12" s="292" t="s">
        <v>296</v>
      </c>
      <c r="C12" s="1186"/>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184"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185"/>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185"/>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c r="A18" s="291" t="s">
        <v>309</v>
      </c>
      <c r="B18" s="292" t="s">
        <v>310</v>
      </c>
      <c r="C18" s="1186"/>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c r="A26" s="291" t="s">
        <v>331</v>
      </c>
      <c r="B26" s="292" t="s">
        <v>332</v>
      </c>
      <c r="C26" s="1184" t="s">
        <v>333</v>
      </c>
      <c r="D26" s="293" t="s">
        <v>6</v>
      </c>
      <c r="N26" s="302" t="s">
        <v>347</v>
      </c>
      <c r="O26" s="303" t="s">
        <v>348</v>
      </c>
      <c r="P26" s="446" t="str">
        <f t="shared" si="2"/>
        <v>B1-03 - Identifier les paramètres d’un modèle.</v>
      </c>
      <c r="Q26" s="445" t="s">
        <v>344</v>
      </c>
      <c r="R26" s="304" t="s">
        <v>6</v>
      </c>
    </row>
    <row r="27" spans="1:18" ht="21">
      <c r="A27" s="291" t="s">
        <v>334</v>
      </c>
      <c r="B27" s="292" t="s">
        <v>335</v>
      </c>
      <c r="C27" s="1185"/>
      <c r="D27" s="293" t="s">
        <v>6</v>
      </c>
      <c r="N27" s="302" t="s">
        <v>349</v>
      </c>
      <c r="O27" s="303" t="s">
        <v>350</v>
      </c>
      <c r="P27" s="447" t="str">
        <f t="shared" si="2"/>
        <v>B1-04 - Identifier et justifier les hypothèses nécessaires à la modélisation.</v>
      </c>
      <c r="Q27" s="445" t="s">
        <v>344</v>
      </c>
      <c r="R27" s="304" t="s">
        <v>6</v>
      </c>
    </row>
    <row r="28" spans="1:18" ht="31.5">
      <c r="A28" s="291" t="s">
        <v>336</v>
      </c>
      <c r="B28" s="292" t="s">
        <v>337</v>
      </c>
      <c r="C28" s="1185"/>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186"/>
      <c r="D29" s="293" t="s">
        <v>6</v>
      </c>
      <c r="N29" s="302" t="s">
        <v>355</v>
      </c>
      <c r="O29" s="303" t="s">
        <v>356</v>
      </c>
      <c r="P29" s="445" t="str">
        <f t="shared" si="2"/>
        <v>B2-02 - Compléter un modèle multiphysique.</v>
      </c>
      <c r="Q29" s="344" t="s">
        <v>357</v>
      </c>
      <c r="R29" s="304" t="s">
        <v>7</v>
      </c>
    </row>
    <row r="30" spans="1:18" ht="31.5">
      <c r="N30" s="302" t="s">
        <v>358</v>
      </c>
      <c r="O30" s="303" t="s">
        <v>359</v>
      </c>
      <c r="P30" s="447"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187"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188"/>
      <c r="D34" s="304" t="s">
        <v>6</v>
      </c>
      <c r="N34" s="302" t="s">
        <v>369</v>
      </c>
      <c r="O34" s="303" t="s">
        <v>370</v>
      </c>
      <c r="P34" s="303" t="str">
        <f t="shared" si="2"/>
        <v xml:space="preserve">B2-07 - Modéliser un système par schéma-blocs. </v>
      </c>
      <c r="Q34" s="303" t="s">
        <v>371</v>
      </c>
      <c r="R34" s="304" t="s">
        <v>2</v>
      </c>
    </row>
    <row r="35" spans="1:18" ht="47.5" customHeight="1">
      <c r="A35" s="302" t="s">
        <v>347</v>
      </c>
      <c r="B35" s="303" t="s">
        <v>348</v>
      </c>
      <c r="C35" s="1188"/>
      <c r="D35" s="304" t="s">
        <v>6</v>
      </c>
      <c r="N35" s="302" t="s">
        <v>372</v>
      </c>
      <c r="O35" s="303" t="s">
        <v>373</v>
      </c>
      <c r="P35" s="303" t="str">
        <f t="shared" si="2"/>
        <v>B2-08 - Simplifier un modèle.</v>
      </c>
      <c r="Q35" s="303" t="s">
        <v>580</v>
      </c>
      <c r="R35" s="304" t="s">
        <v>7</v>
      </c>
    </row>
    <row r="36" spans="1:18" ht="60" customHeight="1">
      <c r="A36" s="302" t="s">
        <v>349</v>
      </c>
      <c r="B36" s="303" t="s">
        <v>350</v>
      </c>
      <c r="C36" s="1189"/>
      <c r="D36" s="304" t="s">
        <v>6</v>
      </c>
      <c r="N36" s="302" t="s">
        <v>375</v>
      </c>
      <c r="O36" s="303" t="s">
        <v>376</v>
      </c>
      <c r="P36" s="303" t="str">
        <f t="shared" si="2"/>
        <v xml:space="preserve">B2-09 - Modéliser un correcteur numérique. </v>
      </c>
      <c r="Q36" s="303" t="s">
        <v>377</v>
      </c>
      <c r="R36" s="304" t="s">
        <v>6</v>
      </c>
    </row>
    <row r="37" spans="1:18" ht="31.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c r="A39" s="302" t="s">
        <v>355</v>
      </c>
      <c r="B39" s="303" t="s">
        <v>356</v>
      </c>
      <c r="C39" s="1187"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c r="A40" s="302" t="s">
        <v>358</v>
      </c>
      <c r="B40" s="303" t="s">
        <v>359</v>
      </c>
      <c r="C40" s="1189"/>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c r="A48" s="305" t="s">
        <v>381</v>
      </c>
      <c r="B48" s="303" t="s">
        <v>382</v>
      </c>
      <c r="C48" s="1187"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189"/>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c r="A75" s="312" t="s">
        <v>448</v>
      </c>
      <c r="B75" s="313" t="s">
        <v>449</v>
      </c>
      <c r="C75" s="1194"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195"/>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0" t="str">
        <f t="shared" si="3"/>
        <v>D3-04 - Identifier les erreurs de mesure.</v>
      </c>
      <c r="Q77" s="349" t="s">
        <v>499</v>
      </c>
      <c r="R77" s="323" t="s">
        <v>4</v>
      </c>
    </row>
    <row r="78" spans="1:18" ht="42">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31.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ht="21">
      <c r="A84" s="321" t="s">
        <v>467</v>
      </c>
      <c r="B84" s="322" t="s">
        <v>468</v>
      </c>
      <c r="C84" s="322"/>
      <c r="D84" s="323" t="s">
        <v>2</v>
      </c>
      <c r="N84" s="329" t="s">
        <v>517</v>
      </c>
      <c r="O84" s="330" t="s">
        <v>518</v>
      </c>
      <c r="P84" s="330" t="str">
        <f t="shared" si="3"/>
        <v>E1-06 - Trier les informations selon des critères.</v>
      </c>
      <c r="Q84" s="330"/>
      <c r="R84" s="331" t="s">
        <v>4</v>
      </c>
    </row>
    <row r="85" spans="1:18" ht="31.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191" t="s">
        <v>499</v>
      </c>
      <c r="D98" s="323" t="s">
        <v>4</v>
      </c>
    </row>
    <row r="99" spans="1:4">
      <c r="A99" s="321" t="s">
        <v>500</v>
      </c>
      <c r="B99" s="322" t="s">
        <v>501</v>
      </c>
      <c r="C99" s="1192"/>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193" t="s">
        <v>276</v>
      </c>
      <c r="B1" s="1193"/>
      <c r="C1" s="1193"/>
      <c r="D1" s="1193"/>
      <c r="G1" s="1193" t="s">
        <v>548</v>
      </c>
      <c r="H1" s="1193"/>
      <c r="I1" s="1193"/>
      <c r="J1" s="1193"/>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184" t="s">
        <v>284</v>
      </c>
      <c r="D6" s="293" t="s">
        <v>2</v>
      </c>
      <c r="E6" t="b">
        <f t="shared" si="0"/>
        <v>1</v>
      </c>
      <c r="F6" t="b">
        <f t="shared" ref="F6:F69" si="1">EXACT(C6,I6)</f>
        <v>1</v>
      </c>
      <c r="G6" s="291" t="s">
        <v>282</v>
      </c>
      <c r="H6" s="292" t="s">
        <v>283</v>
      </c>
      <c r="I6" s="1184" t="s">
        <v>284</v>
      </c>
      <c r="J6" s="293" t="s">
        <v>2</v>
      </c>
    </row>
    <row r="7" spans="1:10" ht="21">
      <c r="A7" s="291" t="s">
        <v>285</v>
      </c>
      <c r="B7" s="292" t="s">
        <v>286</v>
      </c>
      <c r="C7" s="1185"/>
      <c r="D7" s="293" t="s">
        <v>2</v>
      </c>
      <c r="E7" t="b">
        <f t="shared" si="0"/>
        <v>1</v>
      </c>
      <c r="F7" t="b">
        <f t="shared" si="1"/>
        <v>1</v>
      </c>
      <c r="G7" s="291" t="s">
        <v>285</v>
      </c>
      <c r="H7" s="292" t="s">
        <v>286</v>
      </c>
      <c r="I7" s="1185"/>
      <c r="J7" s="293" t="s">
        <v>2</v>
      </c>
    </row>
    <row r="8" spans="1:10">
      <c r="A8" s="291" t="s">
        <v>287</v>
      </c>
      <c r="B8" s="292" t="s">
        <v>288</v>
      </c>
      <c r="C8" s="1185"/>
      <c r="D8" s="293" t="s">
        <v>2</v>
      </c>
      <c r="E8" t="b">
        <f t="shared" si="0"/>
        <v>1</v>
      </c>
      <c r="F8" t="b">
        <f t="shared" si="1"/>
        <v>1</v>
      </c>
      <c r="G8" s="291" t="s">
        <v>287</v>
      </c>
      <c r="H8" s="292" t="s">
        <v>288</v>
      </c>
      <c r="I8" s="1185"/>
      <c r="J8" s="293" t="s">
        <v>2</v>
      </c>
    </row>
    <row r="9" spans="1:10">
      <c r="A9" s="291" t="s">
        <v>289</v>
      </c>
      <c r="B9" s="292" t="s">
        <v>290</v>
      </c>
      <c r="C9" s="1186"/>
      <c r="D9" s="293" t="s">
        <v>2</v>
      </c>
      <c r="E9" t="b">
        <f t="shared" si="0"/>
        <v>1</v>
      </c>
      <c r="F9" t="b">
        <f t="shared" si="1"/>
        <v>1</v>
      </c>
      <c r="G9" s="291" t="s">
        <v>289</v>
      </c>
      <c r="H9" s="292" t="s">
        <v>290</v>
      </c>
      <c r="I9" s="1186"/>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184" t="s">
        <v>294</v>
      </c>
      <c r="D11" s="293" t="s">
        <v>4</v>
      </c>
      <c r="E11" t="b">
        <f t="shared" si="0"/>
        <v>1</v>
      </c>
      <c r="F11" t="b">
        <f t="shared" si="1"/>
        <v>1</v>
      </c>
      <c r="G11" s="291" t="s">
        <v>292</v>
      </c>
      <c r="H11" s="292" t="s">
        <v>293</v>
      </c>
      <c r="I11" s="1184" t="s">
        <v>294</v>
      </c>
      <c r="J11" s="293" t="s">
        <v>4</v>
      </c>
    </row>
    <row r="12" spans="1:10">
      <c r="A12" s="291" t="s">
        <v>295</v>
      </c>
      <c r="B12" s="292" t="s">
        <v>296</v>
      </c>
      <c r="C12" s="1186"/>
      <c r="D12" s="293" t="s">
        <v>4</v>
      </c>
      <c r="E12" t="b">
        <f t="shared" si="0"/>
        <v>1</v>
      </c>
      <c r="F12" t="b">
        <f t="shared" si="1"/>
        <v>1</v>
      </c>
      <c r="G12" s="291" t="s">
        <v>295</v>
      </c>
      <c r="H12" s="292" t="s">
        <v>296</v>
      </c>
      <c r="I12" s="1186"/>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184" t="s">
        <v>304</v>
      </c>
      <c r="D15" s="293" t="s">
        <v>2</v>
      </c>
      <c r="E15" t="b">
        <f t="shared" si="0"/>
        <v>1</v>
      </c>
      <c r="F15" t="b">
        <f t="shared" si="1"/>
        <v>1</v>
      </c>
      <c r="G15" s="291" t="s">
        <v>302</v>
      </c>
      <c r="H15" s="292" t="s">
        <v>303</v>
      </c>
      <c r="I15" s="1184" t="s">
        <v>304</v>
      </c>
      <c r="J15" s="293" t="s">
        <v>4</v>
      </c>
    </row>
    <row r="16" spans="1:10" ht="21">
      <c r="A16" s="291" t="s">
        <v>305</v>
      </c>
      <c r="B16" s="292" t="s">
        <v>306</v>
      </c>
      <c r="C16" s="1185"/>
      <c r="D16" s="293" t="s">
        <v>6</v>
      </c>
      <c r="E16" t="b">
        <f t="shared" si="0"/>
        <v>1</v>
      </c>
      <c r="F16" t="b">
        <f t="shared" si="1"/>
        <v>1</v>
      </c>
      <c r="G16" s="291" t="s">
        <v>305</v>
      </c>
      <c r="H16" s="292" t="s">
        <v>306</v>
      </c>
      <c r="I16" s="1185"/>
      <c r="J16" s="293" t="s">
        <v>6</v>
      </c>
    </row>
    <row r="17" spans="1:10" ht="21">
      <c r="A17" s="291" t="s">
        <v>307</v>
      </c>
      <c r="B17" s="292" t="s">
        <v>308</v>
      </c>
      <c r="C17" s="1185"/>
      <c r="D17" s="293" t="s">
        <v>2</v>
      </c>
      <c r="E17" t="b">
        <f t="shared" si="0"/>
        <v>1</v>
      </c>
      <c r="F17" t="b">
        <f t="shared" si="1"/>
        <v>1</v>
      </c>
      <c r="G17" s="291" t="s">
        <v>307</v>
      </c>
      <c r="H17" s="292" t="s">
        <v>308</v>
      </c>
      <c r="I17" s="1185"/>
      <c r="J17" s="293" t="s">
        <v>2</v>
      </c>
    </row>
    <row r="18" spans="1:10" ht="21">
      <c r="A18" s="291" t="s">
        <v>309</v>
      </c>
      <c r="B18" s="292" t="s">
        <v>310</v>
      </c>
      <c r="C18" s="1186"/>
      <c r="D18" s="293" t="s">
        <v>2</v>
      </c>
      <c r="E18" t="b">
        <f t="shared" si="0"/>
        <v>1</v>
      </c>
      <c r="F18" t="b">
        <f t="shared" si="1"/>
        <v>1</v>
      </c>
      <c r="G18" s="291" t="s">
        <v>309</v>
      </c>
      <c r="H18" s="292" t="s">
        <v>310</v>
      </c>
      <c r="I18" s="1186"/>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184" t="s">
        <v>333</v>
      </c>
      <c r="D26" s="293" t="s">
        <v>6</v>
      </c>
      <c r="E26" t="b">
        <f t="shared" si="2"/>
        <v>1</v>
      </c>
      <c r="F26" t="b">
        <f t="shared" si="1"/>
        <v>1</v>
      </c>
      <c r="G26" s="291" t="s">
        <v>331</v>
      </c>
      <c r="H26" s="292" t="s">
        <v>332</v>
      </c>
      <c r="I26" s="1196" t="s">
        <v>333</v>
      </c>
      <c r="J26" s="293" t="s">
        <v>6</v>
      </c>
    </row>
    <row r="27" spans="1:10">
      <c r="A27" s="291" t="s">
        <v>334</v>
      </c>
      <c r="B27" s="292" t="s">
        <v>335</v>
      </c>
      <c r="C27" s="1185"/>
      <c r="D27" s="293" t="s">
        <v>6</v>
      </c>
      <c r="E27" t="b">
        <f t="shared" si="2"/>
        <v>1</v>
      </c>
      <c r="F27" t="b">
        <f t="shared" si="1"/>
        <v>1</v>
      </c>
      <c r="G27" s="291" t="s">
        <v>334</v>
      </c>
      <c r="H27" s="292" t="s">
        <v>335</v>
      </c>
      <c r="I27" s="1197"/>
      <c r="J27" s="293" t="s">
        <v>6</v>
      </c>
    </row>
    <row r="28" spans="1:10" ht="31.5">
      <c r="A28" s="291" t="s">
        <v>336</v>
      </c>
      <c r="B28" s="292" t="s">
        <v>337</v>
      </c>
      <c r="C28" s="1185"/>
      <c r="D28" s="293" t="s">
        <v>6</v>
      </c>
      <c r="E28" t="b">
        <f t="shared" si="2"/>
        <v>1</v>
      </c>
      <c r="F28" t="b">
        <f t="shared" si="1"/>
        <v>1</v>
      </c>
      <c r="G28" s="291" t="s">
        <v>336</v>
      </c>
      <c r="H28" s="292" t="s">
        <v>337</v>
      </c>
      <c r="I28" s="1197"/>
      <c r="J28" s="293" t="s">
        <v>6</v>
      </c>
    </row>
    <row r="29" spans="1:10" ht="21">
      <c r="A29" s="291" t="s">
        <v>338</v>
      </c>
      <c r="B29" s="292" t="s">
        <v>339</v>
      </c>
      <c r="C29" s="1186"/>
      <c r="D29" s="293" t="s">
        <v>6</v>
      </c>
      <c r="E29" t="b">
        <f t="shared" si="2"/>
        <v>1</v>
      </c>
      <c r="F29" t="b">
        <f t="shared" si="1"/>
        <v>1</v>
      </c>
      <c r="G29" s="291" t="s">
        <v>338</v>
      </c>
      <c r="H29" s="292" t="s">
        <v>339</v>
      </c>
      <c r="I29" s="1198"/>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187" t="s">
        <v>344</v>
      </c>
      <c r="D33" s="304" t="s">
        <v>6</v>
      </c>
      <c r="E33" t="b">
        <f t="shared" si="2"/>
        <v>1</v>
      </c>
      <c r="F33" t="b">
        <f t="shared" si="1"/>
        <v>1</v>
      </c>
      <c r="G33" s="302" t="s">
        <v>342</v>
      </c>
      <c r="H33" s="303" t="s">
        <v>343</v>
      </c>
      <c r="I33" s="344" t="s">
        <v>344</v>
      </c>
      <c r="J33" s="304" t="s">
        <v>6</v>
      </c>
    </row>
    <row r="34" spans="1:10" ht="21">
      <c r="A34" s="302" t="s">
        <v>345</v>
      </c>
      <c r="B34" s="303" t="s">
        <v>346</v>
      </c>
      <c r="C34" s="1188"/>
      <c r="D34" s="304" t="s">
        <v>6</v>
      </c>
      <c r="E34" t="b">
        <f t="shared" si="2"/>
        <v>1</v>
      </c>
      <c r="F34" t="b">
        <f t="shared" si="1"/>
        <v>1</v>
      </c>
      <c r="G34" s="302" t="s">
        <v>345</v>
      </c>
      <c r="H34" s="303" t="s">
        <v>346</v>
      </c>
      <c r="I34" s="345"/>
      <c r="J34" s="304" t="s">
        <v>6</v>
      </c>
    </row>
    <row r="35" spans="1:10">
      <c r="A35" s="302" t="s">
        <v>347</v>
      </c>
      <c r="B35" s="303" t="s">
        <v>348</v>
      </c>
      <c r="C35" s="1188"/>
      <c r="D35" s="304" t="s">
        <v>6</v>
      </c>
      <c r="E35" t="b">
        <f t="shared" si="2"/>
        <v>1</v>
      </c>
      <c r="F35" t="b">
        <f t="shared" si="1"/>
        <v>1</v>
      </c>
      <c r="G35" s="302" t="s">
        <v>347</v>
      </c>
      <c r="H35" s="303" t="s">
        <v>348</v>
      </c>
      <c r="I35" s="345"/>
      <c r="J35" s="304" t="s">
        <v>6</v>
      </c>
    </row>
    <row r="36" spans="1:10" ht="21">
      <c r="A36" s="302" t="s">
        <v>349</v>
      </c>
      <c r="B36" s="303" t="s">
        <v>350</v>
      </c>
      <c r="C36" s="1189"/>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187" t="s">
        <v>357</v>
      </c>
      <c r="D39" s="304" t="s">
        <v>7</v>
      </c>
      <c r="E39" t="b">
        <f t="shared" si="2"/>
        <v>1</v>
      </c>
      <c r="F39" t="b">
        <f t="shared" si="1"/>
        <v>1</v>
      </c>
      <c r="G39" s="302" t="s">
        <v>355</v>
      </c>
      <c r="H39" s="303" t="s">
        <v>356</v>
      </c>
      <c r="I39" s="344" t="s">
        <v>357</v>
      </c>
      <c r="J39" s="304" t="s">
        <v>7</v>
      </c>
    </row>
    <row r="40" spans="1:10" ht="21">
      <c r="A40" s="302" t="s">
        <v>358</v>
      </c>
      <c r="B40" s="303" t="s">
        <v>359</v>
      </c>
      <c r="C40" s="1189"/>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187" t="s">
        <v>383</v>
      </c>
      <c r="D48" s="304" t="s">
        <v>2</v>
      </c>
      <c r="E48" t="b">
        <f t="shared" si="2"/>
        <v>1</v>
      </c>
      <c r="F48" t="b">
        <f t="shared" si="1"/>
        <v>1</v>
      </c>
      <c r="G48" s="305" t="s">
        <v>378</v>
      </c>
      <c r="H48" s="303" t="s">
        <v>382</v>
      </c>
      <c r="I48" s="344" t="s">
        <v>383</v>
      </c>
      <c r="J48" s="304" t="s">
        <v>2</v>
      </c>
    </row>
    <row r="49" spans="1:10" ht="21">
      <c r="A49" s="305" t="s">
        <v>384</v>
      </c>
      <c r="B49" s="303" t="s">
        <v>385</v>
      </c>
      <c r="C49" s="1189"/>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194" t="s">
        <v>450</v>
      </c>
      <c r="D75" s="314" t="s">
        <v>7</v>
      </c>
      <c r="E75" t="b">
        <f t="shared" si="3"/>
        <v>1</v>
      </c>
      <c r="F75" t="b">
        <f t="shared" si="4"/>
        <v>1</v>
      </c>
      <c r="G75" s="312" t="s">
        <v>448</v>
      </c>
      <c r="H75" s="313" t="s">
        <v>449</v>
      </c>
      <c r="I75" s="347" t="s">
        <v>450</v>
      </c>
      <c r="J75" s="314" t="s">
        <v>7</v>
      </c>
    </row>
    <row r="76" spans="1:10" ht="21">
      <c r="A76" s="312" t="s">
        <v>451</v>
      </c>
      <c r="B76" s="313" t="s">
        <v>452</v>
      </c>
      <c r="C76" s="1195"/>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21">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191" t="s">
        <v>499</v>
      </c>
      <c r="D98" s="323" t="s">
        <v>4</v>
      </c>
      <c r="E98" t="b">
        <f t="shared" si="5"/>
        <v>1</v>
      </c>
      <c r="F98" t="b">
        <f t="shared" si="4"/>
        <v>1</v>
      </c>
      <c r="G98" s="321" t="s">
        <v>497</v>
      </c>
      <c r="H98" s="322" t="s">
        <v>498</v>
      </c>
      <c r="I98" s="349" t="s">
        <v>499</v>
      </c>
      <c r="J98" s="323" t="s">
        <v>553</v>
      </c>
    </row>
    <row r="99" spans="1:10">
      <c r="A99" s="321" t="s">
        <v>500</v>
      </c>
      <c r="B99" s="322" t="s">
        <v>501</v>
      </c>
      <c r="C99" s="1192"/>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58" t="s">
        <v>100</v>
      </c>
      <c r="B1" s="1259"/>
      <c r="C1" s="1259"/>
      <c r="D1" s="1259"/>
      <c r="E1" s="1259"/>
      <c r="F1" s="1258" t="s">
        <v>101</v>
      </c>
      <c r="G1" s="1259"/>
      <c r="H1" s="1259"/>
      <c r="I1" s="1259"/>
      <c r="J1" s="1259"/>
    </row>
    <row r="2" spans="1:10" s="108" customFormat="1" ht="13.5" customHeight="1" thickBot="1">
      <c r="A2" s="1269" t="e">
        <f>#REF!</f>
        <v>#REF!</v>
      </c>
      <c r="B2" s="1270"/>
      <c r="C2" s="1270"/>
      <c r="D2" s="1270"/>
      <c r="E2" s="1270"/>
      <c r="F2" s="1271" t="e">
        <f>#REF!</f>
        <v>#REF!</v>
      </c>
      <c r="G2" s="1272"/>
      <c r="H2" s="1272"/>
      <c r="I2" s="1272"/>
      <c r="J2" s="1273"/>
    </row>
    <row r="3" spans="1:10" ht="15.75" customHeight="1" thickBot="1">
      <c r="F3" s="107"/>
      <c r="G3" s="107"/>
      <c r="H3" s="107"/>
      <c r="I3" s="107"/>
      <c r="J3" s="107"/>
    </row>
    <row r="4" spans="1:10" ht="15" customHeight="1">
      <c r="A4" s="1258" t="s">
        <v>108</v>
      </c>
      <c r="B4" s="1259"/>
      <c r="C4" s="1259"/>
      <c r="D4" s="1260"/>
      <c r="E4" s="1258" t="s">
        <v>77</v>
      </c>
      <c r="F4" s="1259"/>
      <c r="G4" s="1260"/>
      <c r="H4" s="1258" t="s">
        <v>1</v>
      </c>
      <c r="I4" s="1259"/>
      <c r="J4" s="1260"/>
    </row>
    <row r="5" spans="1:10" ht="25.5" customHeight="1">
      <c r="A5" s="1235" t="s">
        <v>87</v>
      </c>
      <c r="B5" s="1236"/>
      <c r="C5" s="1236"/>
      <c r="D5" s="1237"/>
      <c r="E5" s="110" t="s">
        <v>33</v>
      </c>
      <c r="F5" s="1267" t="s">
        <v>24</v>
      </c>
      <c r="G5" s="1268"/>
      <c r="H5" s="111" t="s">
        <v>34</v>
      </c>
      <c r="I5" s="1267" t="s">
        <v>30</v>
      </c>
      <c r="J5" s="1268"/>
    </row>
    <row r="6" spans="1:10" ht="25.5" customHeight="1">
      <c r="A6" s="1235"/>
      <c r="B6" s="1236"/>
      <c r="C6" s="1236"/>
      <c r="D6" s="1237"/>
      <c r="E6" s="110"/>
      <c r="F6" s="1267"/>
      <c r="G6" s="1268"/>
      <c r="H6" s="111" t="s">
        <v>35</v>
      </c>
      <c r="I6" s="1267" t="s">
        <v>31</v>
      </c>
      <c r="J6" s="1268"/>
    </row>
    <row r="7" spans="1:10" ht="25.5" customHeight="1">
      <c r="A7" s="1235"/>
      <c r="B7" s="1236"/>
      <c r="C7" s="1236"/>
      <c r="D7" s="1237"/>
      <c r="E7" s="110"/>
      <c r="F7" s="1267"/>
      <c r="G7" s="1268"/>
      <c r="H7" s="111" t="s">
        <v>36</v>
      </c>
      <c r="I7" s="1267" t="s">
        <v>32</v>
      </c>
      <c r="J7" s="1268"/>
    </row>
    <row r="8" spans="1:10" ht="25.5" customHeight="1">
      <c r="A8" s="1235"/>
      <c r="B8" s="1236"/>
      <c r="C8" s="1236"/>
      <c r="D8" s="1237"/>
      <c r="E8" s="110" t="s">
        <v>37</v>
      </c>
      <c r="F8" s="1267" t="s">
        <v>25</v>
      </c>
      <c r="G8" s="1268"/>
      <c r="H8" s="111" t="s">
        <v>38</v>
      </c>
      <c r="I8" s="1267" t="s">
        <v>26</v>
      </c>
      <c r="J8" s="1268"/>
    </row>
    <row r="9" spans="1:10" ht="25.5" customHeight="1" thickBot="1">
      <c r="A9" s="1264"/>
      <c r="B9" s="1265"/>
      <c r="C9" s="1265"/>
      <c r="D9" s="1266"/>
      <c r="E9" s="112" t="s">
        <v>40</v>
      </c>
      <c r="F9" s="1256" t="s">
        <v>65</v>
      </c>
      <c r="G9" s="1257"/>
      <c r="H9" s="112" t="s">
        <v>107</v>
      </c>
      <c r="I9" s="1256" t="s">
        <v>27</v>
      </c>
      <c r="J9" s="1257"/>
    </row>
    <row r="10" spans="1:10" ht="13.5" thickBot="1"/>
    <row r="11" spans="1:10" ht="15.75" customHeight="1">
      <c r="A11" s="1258" t="s">
        <v>95</v>
      </c>
      <c r="B11" s="1259"/>
      <c r="C11" s="1259"/>
      <c r="D11" s="1259"/>
      <c r="E11" s="1259"/>
      <c r="F11" s="1258" t="s">
        <v>106</v>
      </c>
      <c r="G11" s="1259"/>
      <c r="H11" s="1259"/>
      <c r="I11" s="1259"/>
      <c r="J11" s="1260"/>
    </row>
    <row r="12" spans="1:10" ht="40.5" customHeight="1" thickBot="1">
      <c r="A12" s="1261" t="s">
        <v>109</v>
      </c>
      <c r="B12" s="1262"/>
      <c r="C12" s="1262"/>
      <c r="D12" s="1262"/>
      <c r="E12" s="1262"/>
      <c r="F12" s="1261" t="s">
        <v>110</v>
      </c>
      <c r="G12" s="1262"/>
      <c r="H12" s="1262"/>
      <c r="I12" s="1262"/>
      <c r="J12" s="1263"/>
    </row>
    <row r="13" spans="1:10" ht="15.75" customHeight="1" thickBot="1">
      <c r="J13" s="109"/>
    </row>
    <row r="14" spans="1:10" ht="15.75" customHeight="1">
      <c r="A14" s="1258" t="s">
        <v>111</v>
      </c>
      <c r="B14" s="1259"/>
      <c r="C14" s="1259"/>
      <c r="D14" s="1259"/>
      <c r="E14" s="1259"/>
      <c r="F14" s="1258" t="s">
        <v>72</v>
      </c>
      <c r="G14" s="1259"/>
      <c r="H14" s="1259"/>
      <c r="I14" s="1259"/>
      <c r="J14" s="1260"/>
    </row>
    <row r="15" spans="1:10" ht="67.5" customHeight="1" thickBot="1">
      <c r="A15" s="1241" t="s">
        <v>112</v>
      </c>
      <c r="B15" s="1242"/>
      <c r="C15" s="1242"/>
      <c r="D15" s="1242"/>
      <c r="E15" s="1242"/>
      <c r="F15" s="1243" t="s">
        <v>113</v>
      </c>
      <c r="G15" s="1244"/>
      <c r="H15" s="1244"/>
      <c r="I15" s="1244"/>
      <c r="J15" s="1245"/>
    </row>
    <row r="16" spans="1:10" ht="15" customHeight="1" thickBot="1"/>
    <row r="17" spans="1:12" ht="15" customHeight="1" thickBot="1">
      <c r="A17" s="1246" t="s">
        <v>96</v>
      </c>
      <c r="B17" s="1247"/>
      <c r="C17" s="1247"/>
      <c r="D17" s="1247"/>
      <c r="E17" s="1247"/>
      <c r="F17" s="1247"/>
      <c r="G17" s="1247"/>
      <c r="H17" s="1247"/>
      <c r="I17" s="1247"/>
      <c r="J17" s="1248"/>
    </row>
    <row r="18" spans="1:12" ht="15" customHeight="1" thickBot="1">
      <c r="A18" s="1249" t="s">
        <v>114</v>
      </c>
      <c r="B18" s="1250"/>
      <c r="C18" s="1250"/>
      <c r="D18" s="1250"/>
      <c r="E18" s="1250"/>
      <c r="F18" s="1251" t="s">
        <v>115</v>
      </c>
      <c r="G18" s="1251"/>
      <c r="H18" s="1251"/>
      <c r="I18" s="1251"/>
      <c r="J18" s="1252"/>
    </row>
    <row r="19" spans="1:12" ht="15" customHeight="1" thickBot="1">
      <c r="F19" s="109"/>
      <c r="G19" s="109"/>
      <c r="H19" s="109"/>
      <c r="I19" s="109"/>
    </row>
    <row r="20" spans="1:12" s="108" customFormat="1" ht="27" customHeight="1">
      <c r="A20" s="115" t="s">
        <v>105</v>
      </c>
      <c r="B20" s="1253" t="s">
        <v>102</v>
      </c>
      <c r="C20" s="1254"/>
      <c r="D20" s="1255"/>
      <c r="E20" s="1253" t="s">
        <v>103</v>
      </c>
      <c r="F20" s="1254"/>
      <c r="G20" s="1255"/>
      <c r="H20" s="1253" t="s">
        <v>104</v>
      </c>
      <c r="I20" s="1254"/>
      <c r="J20" s="1255"/>
    </row>
    <row r="21" spans="1:12" ht="15" customHeight="1">
      <c r="A21" s="113" t="s">
        <v>97</v>
      </c>
      <c r="B21" s="1228" t="s">
        <v>238</v>
      </c>
      <c r="C21" s="1229"/>
      <c r="D21" s="1230"/>
      <c r="E21" s="1231" t="s">
        <v>243</v>
      </c>
      <c r="F21" s="1229"/>
      <c r="G21" s="1230"/>
      <c r="H21" s="1228" t="s">
        <v>245</v>
      </c>
      <c r="I21" s="1229"/>
      <c r="J21" s="1230"/>
    </row>
    <row r="22" spans="1:12" ht="72.650000000000006" customHeight="1">
      <c r="A22" s="227" t="s">
        <v>235</v>
      </c>
      <c r="B22" s="1232" t="s">
        <v>236</v>
      </c>
      <c r="C22" s="1233"/>
      <c r="D22" s="1234"/>
      <c r="E22" s="1235" t="s">
        <v>250</v>
      </c>
      <c r="F22" s="1236"/>
      <c r="G22" s="1237"/>
      <c r="H22" s="1238" t="s">
        <v>246</v>
      </c>
      <c r="I22" s="1239"/>
      <c r="J22" s="1240"/>
    </row>
    <row r="23" spans="1:12" ht="39">
      <c r="A23" s="113" t="s">
        <v>98</v>
      </c>
      <c r="B23" s="228" t="s">
        <v>116</v>
      </c>
      <c r="C23" s="1205" t="s">
        <v>213</v>
      </c>
      <c r="D23" s="1206"/>
      <c r="E23" s="119" t="s">
        <v>252</v>
      </c>
      <c r="F23" s="117" t="s">
        <v>253</v>
      </c>
      <c r="G23" s="120"/>
      <c r="H23" s="121" t="s">
        <v>116</v>
      </c>
      <c r="I23" s="122" t="s">
        <v>124</v>
      </c>
      <c r="J23" s="120"/>
    </row>
    <row r="24" spans="1:12" ht="65.150000000000006" customHeight="1">
      <c r="A24" s="113"/>
      <c r="B24" s="116" t="s">
        <v>117</v>
      </c>
      <c r="C24" s="1205" t="s">
        <v>237</v>
      </c>
      <c r="D24" s="1206"/>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07" t="s">
        <v>240</v>
      </c>
      <c r="C27" s="1208"/>
      <c r="D27" s="1209"/>
      <c r="E27" s="1210" t="s">
        <v>241</v>
      </c>
      <c r="F27" s="1208"/>
      <c r="G27" s="1209"/>
      <c r="H27" s="1207" t="s">
        <v>242</v>
      </c>
      <c r="I27" s="1211"/>
      <c r="J27" s="1212"/>
    </row>
    <row r="28" spans="1:12" ht="88.5" customHeight="1">
      <c r="A28" s="113"/>
      <c r="B28" s="1213" t="s">
        <v>251</v>
      </c>
      <c r="C28" s="1214"/>
      <c r="D28" s="1215"/>
      <c r="E28" s="1216" t="s">
        <v>251</v>
      </c>
      <c r="F28" s="1217"/>
      <c r="G28" s="1218"/>
      <c r="H28" s="1216" t="s">
        <v>249</v>
      </c>
      <c r="I28" s="1217"/>
      <c r="J28" s="1218"/>
    </row>
    <row r="29" spans="1:12" ht="13.5" thickBot="1">
      <c r="A29" s="114"/>
      <c r="B29" s="1219"/>
      <c r="C29" s="1220"/>
      <c r="D29" s="1221"/>
      <c r="E29" s="1219"/>
      <c r="F29" s="1220"/>
      <c r="G29" s="1221"/>
      <c r="H29" s="124"/>
      <c r="I29" s="125"/>
      <c r="J29" s="126"/>
    </row>
    <row r="30" spans="1:12" ht="15" customHeight="1">
      <c r="A30" s="113" t="s">
        <v>99</v>
      </c>
      <c r="B30" s="1222"/>
      <c r="C30" s="1223"/>
      <c r="D30" s="1224"/>
      <c r="E30" s="1222"/>
      <c r="F30" s="1223"/>
      <c r="G30" s="1224"/>
      <c r="H30" s="1225"/>
      <c r="I30" s="1226"/>
      <c r="J30" s="1227"/>
    </row>
    <row r="31" spans="1:12" ht="26.5" thickBot="1">
      <c r="A31" s="114" t="s">
        <v>244</v>
      </c>
      <c r="B31" s="1199" t="s">
        <v>70</v>
      </c>
      <c r="C31" s="1200"/>
      <c r="D31" s="1201"/>
      <c r="E31" s="1199" t="s">
        <v>70</v>
      </c>
      <c r="F31" s="1200"/>
      <c r="G31" s="1201"/>
      <c r="H31" s="1202" t="s">
        <v>70</v>
      </c>
      <c r="I31" s="1203"/>
      <c r="J31" s="1204"/>
    </row>
    <row r="32" spans="1:12"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58" t="s">
        <v>100</v>
      </c>
      <c r="B1" s="1259"/>
      <c r="C1" s="1259"/>
      <c r="D1" s="1259"/>
      <c r="E1" s="1259"/>
      <c r="F1" s="1258" t="s">
        <v>101</v>
      </c>
      <c r="G1" s="1259"/>
      <c r="H1" s="1259"/>
      <c r="I1" s="1259"/>
      <c r="J1" s="1259"/>
    </row>
    <row r="2" spans="1:10" s="108" customFormat="1" ht="13.5" customHeight="1" thickBot="1">
      <c r="A2" s="1269" t="e">
        <f>#REF!</f>
        <v>#REF!</v>
      </c>
      <c r="B2" s="1270"/>
      <c r="C2" s="1270"/>
      <c r="D2" s="1270"/>
      <c r="E2" s="1270"/>
      <c r="F2" s="1271" t="e">
        <f>#REF!</f>
        <v>#REF!</v>
      </c>
      <c r="G2" s="1272"/>
      <c r="H2" s="1272"/>
      <c r="I2" s="1272"/>
      <c r="J2" s="1273"/>
    </row>
    <row r="3" spans="1:10" ht="15.75" customHeight="1" thickBot="1">
      <c r="F3" s="107"/>
      <c r="G3" s="107"/>
      <c r="H3" s="107"/>
      <c r="I3" s="107"/>
      <c r="J3" s="107"/>
    </row>
    <row r="4" spans="1:10" ht="15" customHeight="1">
      <c r="A4" s="1258" t="s">
        <v>108</v>
      </c>
      <c r="B4" s="1259"/>
      <c r="C4" s="1259"/>
      <c r="D4" s="1260"/>
      <c r="E4" s="1258" t="s">
        <v>77</v>
      </c>
      <c r="F4" s="1259"/>
      <c r="G4" s="1260"/>
      <c r="H4" s="1258" t="s">
        <v>1</v>
      </c>
      <c r="I4" s="1259"/>
      <c r="J4" s="1260"/>
    </row>
    <row r="5" spans="1:10">
      <c r="A5" s="1235" t="s">
        <v>87</v>
      </c>
      <c r="B5" s="1236"/>
      <c r="C5" s="1236"/>
      <c r="D5" s="1237"/>
      <c r="E5" s="110" t="s">
        <v>33</v>
      </c>
      <c r="F5" s="1267" t="s">
        <v>24</v>
      </c>
      <c r="G5" s="1268"/>
      <c r="H5" s="111" t="s">
        <v>34</v>
      </c>
      <c r="I5" s="1267" t="s">
        <v>30</v>
      </c>
      <c r="J5" s="1268"/>
    </row>
    <row r="6" spans="1:10" ht="25.5" customHeight="1">
      <c r="A6" s="1235"/>
      <c r="B6" s="1236"/>
      <c r="C6" s="1236"/>
      <c r="D6" s="1237"/>
      <c r="E6" s="110"/>
      <c r="F6" s="1267"/>
      <c r="G6" s="1268"/>
      <c r="H6" s="111" t="s">
        <v>35</v>
      </c>
      <c r="I6" s="1267" t="s">
        <v>31</v>
      </c>
      <c r="J6" s="1268"/>
    </row>
    <row r="7" spans="1:10" ht="25.5" customHeight="1">
      <c r="A7" s="1235"/>
      <c r="B7" s="1236"/>
      <c r="C7" s="1236"/>
      <c r="D7" s="1237"/>
      <c r="E7" s="110"/>
      <c r="F7" s="1267"/>
      <c r="G7" s="1268"/>
      <c r="H7" s="111" t="s">
        <v>36</v>
      </c>
      <c r="I7" s="1267" t="s">
        <v>32</v>
      </c>
      <c r="J7" s="1268"/>
    </row>
    <row r="8" spans="1:10" ht="25.5" customHeight="1">
      <c r="A8" s="1235"/>
      <c r="B8" s="1236"/>
      <c r="C8" s="1236"/>
      <c r="D8" s="1237"/>
      <c r="E8" s="110" t="s">
        <v>37</v>
      </c>
      <c r="F8" s="1267" t="s">
        <v>25</v>
      </c>
      <c r="G8" s="1268"/>
      <c r="H8" s="111" t="s">
        <v>38</v>
      </c>
      <c r="I8" s="1267" t="s">
        <v>26</v>
      </c>
      <c r="J8" s="1268"/>
    </row>
    <row r="9" spans="1:10" ht="25.5" customHeight="1" thickBot="1">
      <c r="A9" s="1264"/>
      <c r="B9" s="1265"/>
      <c r="C9" s="1265"/>
      <c r="D9" s="1266"/>
      <c r="E9" s="112" t="s">
        <v>40</v>
      </c>
      <c r="F9" s="1256" t="s">
        <v>65</v>
      </c>
      <c r="G9" s="1257"/>
      <c r="H9" s="112" t="s">
        <v>107</v>
      </c>
      <c r="I9" s="1256" t="s">
        <v>27</v>
      </c>
      <c r="J9" s="1257"/>
    </row>
    <row r="10" spans="1:10" ht="13.5" thickBot="1"/>
    <row r="11" spans="1:10" ht="15.75" customHeight="1">
      <c r="A11" s="1258" t="s">
        <v>95</v>
      </c>
      <c r="B11" s="1259"/>
      <c r="C11" s="1259"/>
      <c r="D11" s="1259"/>
      <c r="E11" s="1259"/>
      <c r="F11" s="1258" t="s">
        <v>106</v>
      </c>
      <c r="G11" s="1259"/>
      <c r="H11" s="1259"/>
      <c r="I11" s="1259"/>
      <c r="J11" s="1260"/>
    </row>
    <row r="12" spans="1:10" ht="40.5" customHeight="1" thickBot="1">
      <c r="A12" s="1261" t="s">
        <v>109</v>
      </c>
      <c r="B12" s="1262"/>
      <c r="C12" s="1262"/>
      <c r="D12" s="1262"/>
      <c r="E12" s="1262"/>
      <c r="F12" s="1261" t="s">
        <v>110</v>
      </c>
      <c r="G12" s="1262"/>
      <c r="H12" s="1262"/>
      <c r="I12" s="1262"/>
      <c r="J12" s="1263"/>
    </row>
    <row r="13" spans="1:10" ht="15.75" customHeight="1" thickBot="1">
      <c r="J13" s="109"/>
    </row>
    <row r="14" spans="1:10" ht="15.75" customHeight="1">
      <c r="A14" s="1258" t="s">
        <v>111</v>
      </c>
      <c r="B14" s="1259"/>
      <c r="C14" s="1259"/>
      <c r="D14" s="1259"/>
      <c r="E14" s="1259"/>
      <c r="F14" s="1258" t="s">
        <v>72</v>
      </c>
      <c r="G14" s="1259"/>
      <c r="H14" s="1259"/>
      <c r="I14" s="1259"/>
      <c r="J14" s="1260"/>
    </row>
    <row r="15" spans="1:10" ht="67.5" customHeight="1" thickBot="1">
      <c r="A15" s="1241" t="s">
        <v>112</v>
      </c>
      <c r="B15" s="1242"/>
      <c r="C15" s="1242"/>
      <c r="D15" s="1242"/>
      <c r="E15" s="1242"/>
      <c r="F15" s="1243" t="s">
        <v>113</v>
      </c>
      <c r="G15" s="1244"/>
      <c r="H15" s="1244"/>
      <c r="I15" s="1244"/>
      <c r="J15" s="1245"/>
    </row>
    <row r="16" spans="1:10" ht="15" customHeight="1" thickBot="1"/>
    <row r="17" spans="1:12" ht="15" customHeight="1" thickBot="1">
      <c r="A17" s="1246" t="s">
        <v>96</v>
      </c>
      <c r="B17" s="1247"/>
      <c r="C17" s="1247"/>
      <c r="D17" s="1247"/>
      <c r="E17" s="1247"/>
      <c r="F17" s="1247"/>
      <c r="G17" s="1247"/>
      <c r="H17" s="1247"/>
      <c r="I17" s="1247"/>
      <c r="J17" s="1248"/>
    </row>
    <row r="18" spans="1:12" ht="15" customHeight="1" thickBot="1">
      <c r="A18" s="1249" t="s">
        <v>114</v>
      </c>
      <c r="B18" s="1250"/>
      <c r="C18" s="1250"/>
      <c r="D18" s="1250"/>
      <c r="E18" s="1250"/>
      <c r="F18" s="1251" t="s">
        <v>115</v>
      </c>
      <c r="G18" s="1251"/>
      <c r="H18" s="1251"/>
      <c r="I18" s="1251"/>
      <c r="J18" s="1252"/>
    </row>
    <row r="19" spans="1:12" ht="15" customHeight="1" thickBot="1">
      <c r="F19" s="109"/>
      <c r="G19" s="109"/>
      <c r="H19" s="109"/>
      <c r="I19" s="109"/>
    </row>
    <row r="20" spans="1:12" s="108" customFormat="1" ht="27" customHeight="1">
      <c r="A20" s="115" t="s">
        <v>105</v>
      </c>
      <c r="B20" s="1253" t="s">
        <v>102</v>
      </c>
      <c r="C20" s="1254"/>
      <c r="D20" s="1255"/>
      <c r="E20" s="1253" t="s">
        <v>103</v>
      </c>
      <c r="F20" s="1254"/>
      <c r="G20" s="1255"/>
      <c r="H20" s="1253" t="s">
        <v>104</v>
      </c>
      <c r="I20" s="1254"/>
      <c r="J20" s="1255"/>
    </row>
    <row r="21" spans="1:12" ht="15" customHeight="1">
      <c r="A21" s="113" t="s">
        <v>97</v>
      </c>
      <c r="B21" s="1228" t="s">
        <v>238</v>
      </c>
      <c r="C21" s="1229"/>
      <c r="D21" s="1230"/>
      <c r="E21" s="1231" t="s">
        <v>243</v>
      </c>
      <c r="F21" s="1229"/>
      <c r="G21" s="1230"/>
      <c r="H21" s="1228" t="s">
        <v>245</v>
      </c>
      <c r="I21" s="1229"/>
      <c r="J21" s="1230"/>
    </row>
    <row r="22" spans="1:12" ht="72.650000000000006" customHeight="1">
      <c r="A22" s="227" t="s">
        <v>235</v>
      </c>
      <c r="B22" s="1232" t="s">
        <v>236</v>
      </c>
      <c r="C22" s="1233"/>
      <c r="D22" s="1234"/>
      <c r="E22" s="1235" t="s">
        <v>250</v>
      </c>
      <c r="F22" s="1236"/>
      <c r="G22" s="1237"/>
      <c r="H22" s="1238" t="s">
        <v>246</v>
      </c>
      <c r="I22" s="1239"/>
      <c r="J22" s="1240"/>
    </row>
    <row r="23" spans="1:12" ht="39">
      <c r="A23" s="113" t="s">
        <v>98</v>
      </c>
      <c r="B23" s="228" t="s">
        <v>116</v>
      </c>
      <c r="C23" s="1205" t="s">
        <v>213</v>
      </c>
      <c r="D23" s="1206"/>
      <c r="E23" s="119" t="s">
        <v>252</v>
      </c>
      <c r="F23" s="117" t="s">
        <v>253</v>
      </c>
      <c r="G23" s="120"/>
      <c r="H23" s="121" t="s">
        <v>116</v>
      </c>
      <c r="I23" s="122" t="s">
        <v>124</v>
      </c>
      <c r="J23" s="120"/>
    </row>
    <row r="24" spans="1:12" ht="65.150000000000006" customHeight="1">
      <c r="A24" s="113"/>
      <c r="B24" s="116" t="s">
        <v>117</v>
      </c>
      <c r="C24" s="1205" t="s">
        <v>237</v>
      </c>
      <c r="D24" s="1206"/>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07" t="s">
        <v>240</v>
      </c>
      <c r="C27" s="1208"/>
      <c r="D27" s="1209"/>
      <c r="E27" s="1210" t="s">
        <v>241</v>
      </c>
      <c r="F27" s="1208"/>
      <c r="G27" s="1209"/>
      <c r="H27" s="1207" t="s">
        <v>242</v>
      </c>
      <c r="I27" s="1211"/>
      <c r="J27" s="1212"/>
    </row>
    <row r="28" spans="1:12" ht="88.5" customHeight="1">
      <c r="A28" s="113"/>
      <c r="B28" s="1213" t="s">
        <v>251</v>
      </c>
      <c r="C28" s="1214"/>
      <c r="D28" s="1215"/>
      <c r="E28" s="1216" t="s">
        <v>251</v>
      </c>
      <c r="F28" s="1217"/>
      <c r="G28" s="1218"/>
      <c r="H28" s="1216" t="s">
        <v>249</v>
      </c>
      <c r="I28" s="1217"/>
      <c r="J28" s="1218"/>
    </row>
    <row r="29" spans="1:12" ht="13.5" thickBot="1">
      <c r="A29" s="114"/>
      <c r="B29" s="1219"/>
      <c r="C29" s="1220"/>
      <c r="D29" s="1221"/>
      <c r="E29" s="1219"/>
      <c r="F29" s="1220"/>
      <c r="G29" s="1221"/>
      <c r="H29" s="124"/>
      <c r="I29" s="125"/>
      <c r="J29" s="126"/>
    </row>
    <row r="30" spans="1:12" ht="15" customHeight="1">
      <c r="A30" s="113" t="s">
        <v>99</v>
      </c>
      <c r="B30" s="1222"/>
      <c r="C30" s="1223"/>
      <c r="D30" s="1224"/>
      <c r="E30" s="1222"/>
      <c r="F30" s="1223"/>
      <c r="G30" s="1224"/>
      <c r="H30" s="1225"/>
      <c r="I30" s="1226"/>
      <c r="J30" s="1227"/>
    </row>
    <row r="31" spans="1:12" ht="26.5" thickBot="1">
      <c r="A31" s="114" t="s">
        <v>244</v>
      </c>
      <c r="B31" s="1199" t="s">
        <v>70</v>
      </c>
      <c r="C31" s="1200"/>
      <c r="D31" s="1201"/>
      <c r="E31" s="1199" t="s">
        <v>70</v>
      </c>
      <c r="F31" s="1200"/>
      <c r="G31" s="1201"/>
      <c r="H31" s="1202" t="s">
        <v>70</v>
      </c>
      <c r="I31" s="1203"/>
      <c r="J31" s="1204"/>
    </row>
    <row r="32" spans="1:12" ht="15" customHeight="1"/>
    <row r="34" ht="15" customHeight="1"/>
    <row r="35" ht="15.75" customHeight="1"/>
    <row r="39" ht="15" customHeight="1"/>
    <row r="40" ht="15" customHeight="1"/>
    <row r="41" ht="15" customHeight="1"/>
    <row r="42" ht="15" customHeight="1"/>
    <row r="43" ht="15" customHeight="1"/>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28" t="s">
        <v>100</v>
      </c>
      <c r="B1" s="1329"/>
      <c r="C1" s="1329"/>
      <c r="D1" s="1329"/>
      <c r="E1" s="1329"/>
      <c r="F1" s="1328" t="s">
        <v>101</v>
      </c>
      <c r="G1" s="1329"/>
      <c r="H1" s="1329"/>
      <c r="I1" s="1329"/>
      <c r="J1" s="1329"/>
    </row>
    <row r="2" spans="1:10" s="108" customFormat="1" ht="13.5" customHeight="1" thickBot="1">
      <c r="A2" s="1341" t="s">
        <v>247</v>
      </c>
      <c r="B2" s="1342"/>
      <c r="C2" s="1342"/>
      <c r="D2" s="1342"/>
      <c r="E2" s="1342"/>
      <c r="F2" s="1343" t="s">
        <v>248</v>
      </c>
      <c r="G2" s="1344"/>
      <c r="H2" s="1344"/>
      <c r="I2" s="1344"/>
      <c r="J2" s="1345"/>
    </row>
    <row r="3" spans="1:10" s="108" customFormat="1" ht="15.75" customHeight="1" thickBot="1">
      <c r="F3" s="237"/>
      <c r="G3" s="237"/>
      <c r="H3" s="237"/>
      <c r="I3" s="237"/>
      <c r="J3" s="237"/>
    </row>
    <row r="4" spans="1:10" s="108" customFormat="1" ht="15" customHeight="1">
      <c r="A4" s="1328" t="s">
        <v>108</v>
      </c>
      <c r="B4" s="1329"/>
      <c r="C4" s="1329"/>
      <c r="D4" s="1330"/>
      <c r="E4" s="1328" t="s">
        <v>77</v>
      </c>
      <c r="F4" s="1329"/>
      <c r="G4" s="1330"/>
      <c r="H4" s="1328" t="s">
        <v>1</v>
      </c>
      <c r="I4" s="1329"/>
      <c r="J4" s="1330"/>
    </row>
    <row r="5" spans="1:10">
      <c r="A5" s="1310"/>
      <c r="B5" s="1311"/>
      <c r="C5" s="1311"/>
      <c r="D5" s="1312"/>
      <c r="E5" s="239"/>
      <c r="F5" s="1339"/>
      <c r="G5" s="1340"/>
      <c r="H5" s="240"/>
      <c r="I5" s="1339"/>
      <c r="J5" s="1340"/>
    </row>
    <row r="6" spans="1:10" ht="25.5" customHeight="1">
      <c r="A6" s="1310"/>
      <c r="B6" s="1311"/>
      <c r="C6" s="1311"/>
      <c r="D6" s="1312"/>
      <c r="E6" s="239"/>
      <c r="F6" s="1339"/>
      <c r="G6" s="1340"/>
      <c r="H6" s="240"/>
      <c r="I6" s="1339"/>
      <c r="J6" s="1340"/>
    </row>
    <row r="7" spans="1:10" ht="25.5" customHeight="1">
      <c r="A7" s="1310"/>
      <c r="B7" s="1311"/>
      <c r="C7" s="1311"/>
      <c r="D7" s="1312"/>
      <c r="E7" s="239"/>
      <c r="F7" s="1339"/>
      <c r="G7" s="1340"/>
      <c r="H7" s="240"/>
      <c r="I7" s="1339"/>
      <c r="J7" s="1340"/>
    </row>
    <row r="8" spans="1:10" ht="25.5" customHeight="1">
      <c r="A8" s="1310"/>
      <c r="B8" s="1311"/>
      <c r="C8" s="1311"/>
      <c r="D8" s="1312"/>
      <c r="E8" s="239"/>
      <c r="F8" s="1339"/>
      <c r="G8" s="1340"/>
      <c r="H8" s="240"/>
      <c r="I8" s="1339"/>
      <c r="J8" s="1340"/>
    </row>
    <row r="9" spans="1:10" ht="25.5" customHeight="1" thickBot="1">
      <c r="A9" s="1336"/>
      <c r="B9" s="1337"/>
      <c r="C9" s="1337"/>
      <c r="D9" s="1338"/>
      <c r="E9" s="241"/>
      <c r="F9" s="1331"/>
      <c r="G9" s="1332"/>
      <c r="H9" s="241"/>
      <c r="I9" s="1331"/>
      <c r="J9" s="1332"/>
    </row>
    <row r="10" spans="1:10" ht="13.5" thickBot="1"/>
    <row r="11" spans="1:10" ht="15.75" customHeight="1">
      <c r="A11" s="1328" t="s">
        <v>95</v>
      </c>
      <c r="B11" s="1329"/>
      <c r="C11" s="1329"/>
      <c r="D11" s="1329"/>
      <c r="E11" s="1329"/>
      <c r="F11" s="1328" t="s">
        <v>106</v>
      </c>
      <c r="G11" s="1329"/>
      <c r="H11" s="1329"/>
      <c r="I11" s="1329"/>
      <c r="J11" s="1330"/>
    </row>
    <row r="12" spans="1:10" ht="40.5" customHeight="1" thickBot="1">
      <c r="A12" s="1333"/>
      <c r="B12" s="1334"/>
      <c r="C12" s="1334"/>
      <c r="D12" s="1334"/>
      <c r="E12" s="1334"/>
      <c r="F12" s="1333"/>
      <c r="G12" s="1334"/>
      <c r="H12" s="1334"/>
      <c r="I12" s="1334"/>
      <c r="J12" s="1335"/>
    </row>
    <row r="13" spans="1:10" ht="15.75" customHeight="1" thickBot="1">
      <c r="J13" s="109"/>
    </row>
    <row r="14" spans="1:10" ht="15.75" customHeight="1">
      <c r="A14" s="1328" t="s">
        <v>111</v>
      </c>
      <c r="B14" s="1329"/>
      <c r="C14" s="1329"/>
      <c r="D14" s="1329"/>
      <c r="E14" s="1329"/>
      <c r="F14" s="1328" t="s">
        <v>72</v>
      </c>
      <c r="G14" s="1329"/>
      <c r="H14" s="1329"/>
      <c r="I14" s="1329"/>
      <c r="J14" s="1330"/>
    </row>
    <row r="15" spans="1:10" ht="67.5" customHeight="1" thickBot="1">
      <c r="A15" s="1316"/>
      <c r="B15" s="1317"/>
      <c r="C15" s="1317"/>
      <c r="D15" s="1317"/>
      <c r="E15" s="1317"/>
      <c r="F15" s="1318"/>
      <c r="G15" s="1319"/>
      <c r="H15" s="1319"/>
      <c r="I15" s="1319"/>
      <c r="J15" s="1320"/>
    </row>
    <row r="16" spans="1:10" ht="15" customHeight="1" thickBot="1"/>
    <row r="17" spans="1:10" ht="15" customHeight="1" thickBot="1">
      <c r="A17" s="1321" t="s">
        <v>96</v>
      </c>
      <c r="B17" s="1322"/>
      <c r="C17" s="1322"/>
      <c r="D17" s="1322"/>
      <c r="E17" s="1322"/>
      <c r="F17" s="1322"/>
      <c r="G17" s="1322"/>
      <c r="H17" s="1322"/>
      <c r="I17" s="1322"/>
      <c r="J17" s="1323"/>
    </row>
    <row r="18" spans="1:10" ht="15" customHeight="1" thickBot="1">
      <c r="A18" s="1324"/>
      <c r="B18" s="1325"/>
      <c r="C18" s="1325"/>
      <c r="D18" s="1325"/>
      <c r="E18" s="1325"/>
      <c r="F18" s="1326"/>
      <c r="G18" s="1326"/>
      <c r="H18" s="1326"/>
      <c r="I18" s="1326"/>
      <c r="J18" s="1327"/>
    </row>
    <row r="19" spans="1:10" ht="15" customHeight="1" thickBot="1">
      <c r="F19" s="109"/>
      <c r="G19" s="109"/>
      <c r="H19" s="109"/>
      <c r="I19" s="109"/>
    </row>
    <row r="20" spans="1:10" s="108" customFormat="1" ht="27" customHeight="1">
      <c r="A20" s="238" t="s">
        <v>105</v>
      </c>
      <c r="B20" s="1328" t="s">
        <v>102</v>
      </c>
      <c r="C20" s="1329"/>
      <c r="D20" s="1330"/>
      <c r="E20" s="1328"/>
      <c r="F20" s="1329"/>
      <c r="G20" s="1330"/>
      <c r="H20" s="1328"/>
      <c r="I20" s="1329"/>
      <c r="J20" s="1330"/>
    </row>
    <row r="21" spans="1:10" ht="15" customHeight="1">
      <c r="A21" s="242" t="s">
        <v>97</v>
      </c>
      <c r="B21" s="1303"/>
      <c r="C21" s="1304"/>
      <c r="D21" s="1305"/>
      <c r="E21" s="1306"/>
      <c r="F21" s="1304"/>
      <c r="G21" s="1305"/>
      <c r="H21" s="1303"/>
      <c r="I21" s="1304"/>
      <c r="J21" s="1305"/>
    </row>
    <row r="22" spans="1:10" ht="72.650000000000006" customHeight="1">
      <c r="A22" s="243" t="s">
        <v>235</v>
      </c>
      <c r="B22" s="1307"/>
      <c r="C22" s="1308"/>
      <c r="D22" s="1309"/>
      <c r="E22" s="1310"/>
      <c r="F22" s="1311"/>
      <c r="G22" s="1312"/>
      <c r="H22" s="1313"/>
      <c r="I22" s="1314"/>
      <c r="J22" s="1315"/>
    </row>
    <row r="23" spans="1:10">
      <c r="A23" s="242" t="s">
        <v>98</v>
      </c>
      <c r="B23" s="244"/>
      <c r="C23" s="1280"/>
      <c r="D23" s="1281"/>
      <c r="E23" s="245"/>
      <c r="F23" s="246"/>
      <c r="G23" s="247"/>
      <c r="H23" s="248"/>
      <c r="I23" s="249"/>
      <c r="J23" s="247"/>
    </row>
    <row r="24" spans="1:10" ht="65.150000000000006" customHeight="1">
      <c r="A24" s="242"/>
      <c r="B24" s="250"/>
      <c r="C24" s="1280"/>
      <c r="D24" s="1281"/>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282"/>
      <c r="C27" s="1283"/>
      <c r="D27" s="1284"/>
      <c r="E27" s="1285"/>
      <c r="F27" s="1283"/>
      <c r="G27" s="1284"/>
      <c r="H27" s="1282"/>
      <c r="I27" s="1286"/>
      <c r="J27" s="1287"/>
    </row>
    <row r="28" spans="1:10" ht="88.5" customHeight="1">
      <c r="A28" s="242"/>
      <c r="B28" s="1288"/>
      <c r="C28" s="1289"/>
      <c r="D28" s="1290"/>
      <c r="E28" s="1291"/>
      <c r="F28" s="1292"/>
      <c r="G28" s="1293"/>
      <c r="H28" s="1291"/>
      <c r="I28" s="1292"/>
      <c r="J28" s="1293"/>
    </row>
    <row r="29" spans="1:10" ht="13.5" thickBot="1">
      <c r="A29" s="253"/>
      <c r="B29" s="1294"/>
      <c r="C29" s="1295"/>
      <c r="D29" s="1296"/>
      <c r="E29" s="1294"/>
      <c r="F29" s="1295"/>
      <c r="G29" s="1296"/>
      <c r="H29" s="254"/>
      <c r="I29" s="255"/>
      <c r="J29" s="256"/>
    </row>
    <row r="30" spans="1:10" ht="15" customHeight="1">
      <c r="A30" s="242" t="s">
        <v>99</v>
      </c>
      <c r="B30" s="1297"/>
      <c r="C30" s="1298"/>
      <c r="D30" s="1299"/>
      <c r="E30" s="1297"/>
      <c r="F30" s="1298"/>
      <c r="G30" s="1299"/>
      <c r="H30" s="1300"/>
      <c r="I30" s="1301"/>
      <c r="J30" s="1302"/>
    </row>
    <row r="31" spans="1:10" ht="26.5" thickBot="1">
      <c r="A31" s="253" t="s">
        <v>244</v>
      </c>
      <c r="B31" s="1274"/>
      <c r="C31" s="1275"/>
      <c r="D31" s="1276"/>
      <c r="E31" s="1274"/>
      <c r="F31" s="1275"/>
      <c r="G31" s="1276"/>
      <c r="H31" s="1277"/>
      <c r="I31" s="1278"/>
      <c r="J31" s="1279"/>
    </row>
    <row r="32" spans="1:10"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346" t="s">
        <v>100</v>
      </c>
      <c r="B1" s="1347"/>
      <c r="C1" s="1347"/>
      <c r="D1" s="1347"/>
      <c r="E1" s="1347"/>
      <c r="F1" s="1346" t="s">
        <v>101</v>
      </c>
      <c r="G1" s="1347"/>
      <c r="H1" s="1347"/>
      <c r="I1" s="1347"/>
      <c r="J1" s="1347"/>
    </row>
    <row r="2" spans="1:20" s="108" customFormat="1" ht="13.5" customHeight="1" thickBot="1">
      <c r="A2" s="1348" t="e">
        <f>#REF!</f>
        <v>#REF!</v>
      </c>
      <c r="B2" s="1349"/>
      <c r="C2" s="1349"/>
      <c r="D2" s="1349"/>
      <c r="E2" s="1349"/>
      <c r="F2" s="1350" t="s">
        <v>94</v>
      </c>
      <c r="G2" s="1351"/>
      <c r="H2" s="1351"/>
      <c r="I2" s="1351"/>
      <c r="J2" s="1352"/>
    </row>
    <row r="3" spans="1:20" ht="15.75" customHeight="1" thickBot="1">
      <c r="F3" s="107"/>
      <c r="G3" s="107"/>
      <c r="H3" s="107"/>
      <c r="I3" s="107"/>
      <c r="J3" s="107"/>
    </row>
    <row r="4" spans="1:20" ht="15" customHeight="1">
      <c r="A4" s="1346" t="s">
        <v>108</v>
      </c>
      <c r="B4" s="1347"/>
      <c r="C4" s="1347"/>
      <c r="D4" s="1353"/>
      <c r="E4" s="1346" t="s">
        <v>77</v>
      </c>
      <c r="F4" s="1347"/>
      <c r="G4" s="1353"/>
      <c r="H4" s="1346" t="s">
        <v>1</v>
      </c>
      <c r="I4" s="1347"/>
      <c r="J4" s="1353"/>
    </row>
    <row r="5" spans="1:20" ht="29.25" customHeight="1">
      <c r="A5" s="1362" t="s">
        <v>126</v>
      </c>
      <c r="B5" s="1363"/>
      <c r="C5" s="1363"/>
      <c r="D5" s="1364"/>
      <c r="E5" s="147" t="s">
        <v>41</v>
      </c>
      <c r="F5" s="1354" t="s">
        <v>39</v>
      </c>
      <c r="G5" s="1355"/>
      <c r="H5" s="148" t="s">
        <v>127</v>
      </c>
      <c r="I5" s="1354" t="s">
        <v>28</v>
      </c>
      <c r="J5" s="1355"/>
      <c r="Q5" s="1401"/>
      <c r="R5" s="1401"/>
      <c r="S5" s="2" t="s">
        <v>7</v>
      </c>
    </row>
    <row r="6" spans="1:20" ht="29.25" customHeight="1">
      <c r="A6" s="1362"/>
      <c r="B6" s="1363"/>
      <c r="C6" s="1363"/>
      <c r="D6" s="1364"/>
      <c r="E6" s="147" t="s">
        <v>45</v>
      </c>
      <c r="F6" s="1354" t="s">
        <v>54</v>
      </c>
      <c r="G6" s="1355"/>
      <c r="H6" s="148"/>
      <c r="I6" s="1354"/>
      <c r="J6" s="1355"/>
      <c r="Q6" s="1401"/>
      <c r="R6" s="1401"/>
      <c r="S6" s="2" t="s">
        <v>7</v>
      </c>
      <c r="T6" s="2" t="s">
        <v>52</v>
      </c>
    </row>
    <row r="7" spans="1:20" ht="29.25" customHeight="1">
      <c r="A7" s="1362"/>
      <c r="B7" s="1363"/>
      <c r="C7" s="1363"/>
      <c r="D7" s="1364"/>
      <c r="E7" s="147" t="s">
        <v>46</v>
      </c>
      <c r="F7" s="1354" t="s">
        <v>66</v>
      </c>
      <c r="G7" s="1355"/>
      <c r="H7" s="148" t="s">
        <v>128</v>
      </c>
      <c r="I7" s="1354" t="s">
        <v>49</v>
      </c>
      <c r="J7" s="1355"/>
      <c r="Q7" s="1401"/>
      <c r="R7" s="1401"/>
    </row>
    <row r="8" spans="1:20" ht="29.25" customHeight="1">
      <c r="A8" s="1362"/>
      <c r="B8" s="1363"/>
      <c r="C8" s="1363"/>
      <c r="D8" s="1364"/>
      <c r="E8" s="147" t="s">
        <v>47</v>
      </c>
      <c r="F8" s="1354" t="s">
        <v>55</v>
      </c>
      <c r="G8" s="1355"/>
      <c r="H8" s="148" t="s">
        <v>129</v>
      </c>
      <c r="I8" s="1354" t="s">
        <v>50</v>
      </c>
      <c r="J8" s="1355"/>
      <c r="Q8" s="1401"/>
      <c r="R8" s="1401"/>
    </row>
    <row r="9" spans="1:20" ht="29.25" customHeight="1">
      <c r="A9" s="1362"/>
      <c r="B9" s="1363"/>
      <c r="C9" s="1363"/>
      <c r="D9" s="1364"/>
      <c r="E9" s="147" t="s">
        <v>48</v>
      </c>
      <c r="F9" s="1354" t="s">
        <v>56</v>
      </c>
      <c r="G9" s="1355"/>
      <c r="H9" s="148" t="s">
        <v>130</v>
      </c>
      <c r="I9" s="1354" t="s">
        <v>51</v>
      </c>
      <c r="J9" s="1355"/>
    </row>
    <row r="10" spans="1:20" ht="29.25" customHeight="1">
      <c r="A10" s="1362"/>
      <c r="B10" s="1363"/>
      <c r="C10" s="1363"/>
      <c r="D10" s="1364"/>
      <c r="E10" s="147" t="s">
        <v>53</v>
      </c>
      <c r="F10" s="1354" t="s">
        <v>57</v>
      </c>
      <c r="G10" s="1355"/>
      <c r="H10" s="148" t="s">
        <v>131</v>
      </c>
      <c r="I10" s="1354" t="s">
        <v>60</v>
      </c>
      <c r="J10" s="1355"/>
    </row>
    <row r="11" spans="1:20" ht="29.25" customHeight="1" thickBot="1">
      <c r="A11" s="1365"/>
      <c r="B11" s="1366"/>
      <c r="C11" s="1366"/>
      <c r="D11" s="1367"/>
      <c r="E11" s="149" t="s">
        <v>59</v>
      </c>
      <c r="F11" s="1126" t="s">
        <v>58</v>
      </c>
      <c r="G11" s="1127"/>
      <c r="H11" s="149" t="s">
        <v>132</v>
      </c>
      <c r="I11" s="1126" t="s">
        <v>61</v>
      </c>
      <c r="J11" s="1127"/>
    </row>
    <row r="12" spans="1:20" ht="13.5" thickBot="1">
      <c r="S12" s="2" t="s">
        <v>7</v>
      </c>
      <c r="T12" s="2" t="s">
        <v>62</v>
      </c>
    </row>
    <row r="13" spans="1:20" ht="15.75" customHeight="1">
      <c r="A13" s="1346" t="s">
        <v>95</v>
      </c>
      <c r="B13" s="1347"/>
      <c r="C13" s="1347"/>
      <c r="D13" s="1347"/>
      <c r="E13" s="1347"/>
      <c r="F13" s="1346" t="s">
        <v>106</v>
      </c>
      <c r="G13" s="1347"/>
      <c r="H13" s="1347"/>
      <c r="I13" s="1347"/>
      <c r="J13" s="1353"/>
    </row>
    <row r="14" spans="1:20" ht="40.5" customHeight="1" thickBot="1">
      <c r="A14" s="1359" t="s">
        <v>133</v>
      </c>
      <c r="B14" s="1360"/>
      <c r="C14" s="1360"/>
      <c r="D14" s="1360"/>
      <c r="E14" s="1360"/>
      <c r="F14" s="1359" t="s">
        <v>217</v>
      </c>
      <c r="G14" s="1360"/>
      <c r="H14" s="1360"/>
      <c r="I14" s="1360"/>
      <c r="J14" s="1361"/>
    </row>
    <row r="15" spans="1:20" ht="15.75" customHeight="1" thickBot="1">
      <c r="J15" s="109"/>
    </row>
    <row r="16" spans="1:20" ht="15.75" customHeight="1">
      <c r="A16" s="1346" t="s">
        <v>111</v>
      </c>
      <c r="B16" s="1347"/>
      <c r="C16" s="1347"/>
      <c r="D16" s="1347"/>
      <c r="E16" s="1347"/>
      <c r="F16" s="1346" t="s">
        <v>72</v>
      </c>
      <c r="G16" s="1347"/>
      <c r="H16" s="1347"/>
      <c r="I16" s="1347"/>
      <c r="J16" s="1353"/>
    </row>
    <row r="17" spans="1:10" ht="67.5" customHeight="1" thickBot="1">
      <c r="A17" s="1368"/>
      <c r="B17" s="1369"/>
      <c r="C17" s="1369"/>
      <c r="D17" s="1369"/>
      <c r="E17" s="1369"/>
      <c r="F17" s="1370" t="s">
        <v>256</v>
      </c>
      <c r="G17" s="1371"/>
      <c r="H17" s="1371"/>
      <c r="I17" s="1371"/>
      <c r="J17" s="1372"/>
    </row>
    <row r="18" spans="1:10" ht="15" customHeight="1" thickBot="1"/>
    <row r="19" spans="1:10" ht="15" customHeight="1" thickBot="1">
      <c r="A19" s="1373" t="s">
        <v>96</v>
      </c>
      <c r="B19" s="1374"/>
      <c r="C19" s="1374"/>
      <c r="D19" s="1374"/>
      <c r="E19" s="1374"/>
      <c r="F19" s="1374"/>
      <c r="G19" s="1374"/>
      <c r="H19" s="1374"/>
      <c r="I19" s="1374"/>
      <c r="J19" s="1375"/>
    </row>
    <row r="20" spans="1:10" ht="15" customHeight="1" thickBot="1">
      <c r="A20" s="1376"/>
      <c r="B20" s="1377"/>
      <c r="C20" s="1377"/>
      <c r="D20" s="1377"/>
      <c r="E20" s="1377"/>
      <c r="F20" s="1378"/>
      <c r="G20" s="1378"/>
      <c r="H20" s="1378"/>
      <c r="I20" s="1378"/>
      <c r="J20" s="1379"/>
    </row>
    <row r="21" spans="1:10" ht="15" customHeight="1" thickBot="1">
      <c r="F21" s="109"/>
      <c r="G21" s="109"/>
      <c r="H21" s="109"/>
      <c r="I21" s="109"/>
    </row>
    <row r="22" spans="1:10" s="108" customFormat="1" ht="27" customHeight="1">
      <c r="A22" s="127" t="s">
        <v>105</v>
      </c>
      <c r="B22" s="1356" t="s">
        <v>102</v>
      </c>
      <c r="C22" s="1357"/>
      <c r="D22" s="1358"/>
      <c r="E22" s="1356" t="s">
        <v>103</v>
      </c>
      <c r="F22" s="1357"/>
      <c r="G22" s="1358"/>
      <c r="H22" s="1356" t="s">
        <v>104</v>
      </c>
      <c r="I22" s="1357"/>
      <c r="J22" s="1358"/>
    </row>
    <row r="23" spans="1:10" ht="30" customHeight="1">
      <c r="A23" s="128" t="s">
        <v>97</v>
      </c>
      <c r="B23" s="1362" t="s">
        <v>134</v>
      </c>
      <c r="C23" s="1363"/>
      <c r="D23" s="1364"/>
      <c r="E23" s="1386" t="s">
        <v>135</v>
      </c>
      <c r="F23" s="1387"/>
      <c r="G23" s="1388"/>
      <c r="H23" s="1386" t="s">
        <v>136</v>
      </c>
      <c r="I23" s="1387"/>
      <c r="J23" s="1388"/>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98" t="s">
        <v>262</v>
      </c>
      <c r="C28" s="1399"/>
      <c r="D28" s="1400"/>
      <c r="E28" s="1398" t="s">
        <v>263</v>
      </c>
      <c r="F28" s="1399"/>
      <c r="G28" s="1400"/>
      <c r="H28" s="139"/>
      <c r="I28" s="137"/>
      <c r="J28" s="138"/>
    </row>
    <row r="29" spans="1:10" ht="37.5" customHeight="1">
      <c r="A29" s="128"/>
      <c r="B29" s="129"/>
      <c r="C29" s="130"/>
      <c r="D29" s="131"/>
      <c r="E29" s="132" t="s">
        <v>264</v>
      </c>
      <c r="F29" s="130" t="s">
        <v>265</v>
      </c>
      <c r="G29" s="131"/>
      <c r="H29" s="132"/>
      <c r="I29" s="130"/>
      <c r="J29" s="131"/>
    </row>
    <row r="30" spans="1:10" ht="13.5" thickBot="1">
      <c r="A30" s="140"/>
      <c r="B30" s="1389"/>
      <c r="C30" s="1390"/>
      <c r="D30" s="1391"/>
      <c r="E30" s="141"/>
      <c r="F30" s="142"/>
      <c r="G30" s="143"/>
      <c r="H30" s="144"/>
      <c r="I30" s="145"/>
      <c r="J30" s="146"/>
    </row>
    <row r="31" spans="1:10" ht="15" customHeight="1">
      <c r="A31" s="128" t="s">
        <v>99</v>
      </c>
      <c r="B31" s="1392"/>
      <c r="C31" s="1393"/>
      <c r="D31" s="1394"/>
      <c r="E31" s="1392"/>
      <c r="F31" s="1393"/>
      <c r="G31" s="1394"/>
      <c r="H31" s="1395"/>
      <c r="I31" s="1396"/>
      <c r="J31" s="1397"/>
    </row>
    <row r="32" spans="1:10" ht="13.5" thickBot="1">
      <c r="A32" s="140" t="s">
        <v>121</v>
      </c>
      <c r="B32" s="1380" t="s">
        <v>122</v>
      </c>
      <c r="C32" s="1381"/>
      <c r="D32" s="1382"/>
      <c r="E32" s="1380" t="s">
        <v>123</v>
      </c>
      <c r="F32" s="1381"/>
      <c r="G32" s="1382"/>
      <c r="H32" s="1383"/>
      <c r="I32" s="1384"/>
      <c r="J32" s="1385"/>
    </row>
    <row r="33" ht="15" customHeight="1"/>
    <row r="35" ht="15" customHeight="1"/>
    <row r="36" ht="15.75" customHeight="1"/>
    <row r="40" ht="15" customHeight="1"/>
    <row r="41" ht="15" customHeight="1"/>
    <row r="42" ht="15" customHeight="1"/>
    <row r="43" ht="15" customHeight="1"/>
    <row r="44" ht="15" customHeight="1"/>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48" t="s">
        <v>100</v>
      </c>
      <c r="B1" s="1449"/>
      <c r="C1" s="1449"/>
      <c r="D1" s="1449"/>
      <c r="E1" s="1449"/>
      <c r="F1" s="1448" t="s">
        <v>101</v>
      </c>
      <c r="G1" s="1449"/>
      <c r="H1" s="1449"/>
      <c r="I1" s="1449"/>
      <c r="J1" s="1449"/>
    </row>
    <row r="2" spans="1:22" s="108" customFormat="1" ht="13.5" customHeight="1" thickBot="1">
      <c r="A2" s="1474" t="e">
        <f>Programme_PSI!#REF!</f>
        <v>#REF!</v>
      </c>
      <c r="B2" s="1475"/>
      <c r="C2" s="1475"/>
      <c r="D2" s="1475"/>
      <c r="E2" s="1475"/>
      <c r="F2" s="1476" t="s">
        <v>230</v>
      </c>
      <c r="G2" s="1477"/>
      <c r="H2" s="1477"/>
      <c r="I2" s="1477"/>
      <c r="J2" s="1478"/>
    </row>
    <row r="3" spans="1:22" ht="15.75" customHeight="1" thickBot="1">
      <c r="F3" s="107"/>
      <c r="G3" s="107"/>
      <c r="H3" s="107"/>
      <c r="I3" s="107"/>
      <c r="J3" s="107"/>
    </row>
    <row r="4" spans="1:22" ht="15" customHeight="1">
      <c r="A4" s="1448" t="s">
        <v>108</v>
      </c>
      <c r="B4" s="1449"/>
      <c r="C4" s="1449"/>
      <c r="D4" s="1450"/>
      <c r="E4" s="1448" t="s">
        <v>77</v>
      </c>
      <c r="F4" s="1449"/>
      <c r="G4" s="1450"/>
      <c r="H4" s="1448" t="s">
        <v>1</v>
      </c>
      <c r="I4" s="1449"/>
      <c r="J4" s="1450"/>
    </row>
    <row r="5" spans="1:22" ht="29.25" customHeight="1">
      <c r="A5" s="1433"/>
      <c r="B5" s="1434"/>
      <c r="C5" s="1434"/>
      <c r="D5" s="1435"/>
      <c r="E5" s="207"/>
      <c r="F5" s="1472"/>
      <c r="G5" s="1473"/>
      <c r="H5" s="208"/>
      <c r="I5" s="1472"/>
      <c r="J5" s="1473"/>
    </row>
    <row r="6" spans="1:22" ht="29.25" customHeight="1">
      <c r="A6" s="1433"/>
      <c r="B6" s="1434"/>
      <c r="C6" s="1434"/>
      <c r="D6" s="1435"/>
      <c r="E6" s="207" t="s">
        <v>43</v>
      </c>
      <c r="F6" s="1472" t="s">
        <v>14</v>
      </c>
      <c r="G6" s="1473" t="str">
        <f>CONCATENATE(E6,".SF1")</f>
        <v>Res1.C4.SF1</v>
      </c>
      <c r="H6" s="208" t="s">
        <v>42</v>
      </c>
      <c r="I6" s="1472"/>
      <c r="J6" s="1473"/>
    </row>
    <row r="7" spans="1:22" ht="29.25" customHeight="1">
      <c r="A7" s="1433"/>
      <c r="B7" s="1434"/>
      <c r="C7" s="1434"/>
      <c r="D7" s="1435"/>
      <c r="E7" s="207" t="s">
        <v>64</v>
      </c>
      <c r="F7" s="1472" t="s">
        <v>29</v>
      </c>
      <c r="G7" s="1473" t="str">
        <f>CONCATENATE(E7,".SF1")</f>
        <v>Con.C2.SF1</v>
      </c>
      <c r="H7" s="208" t="s">
        <v>21</v>
      </c>
      <c r="I7" s="1472"/>
      <c r="J7" s="1473"/>
    </row>
    <row r="8" spans="1:22" ht="29.25" customHeight="1">
      <c r="A8" s="1433"/>
      <c r="B8" s="1434"/>
      <c r="C8" s="1434"/>
      <c r="D8" s="1435"/>
      <c r="E8" s="207"/>
      <c r="F8" s="1472"/>
      <c r="G8" s="1473"/>
      <c r="H8" s="208"/>
      <c r="I8" s="1472"/>
      <c r="J8" s="1473"/>
      <c r="O8" s="179" t="s">
        <v>67</v>
      </c>
      <c r="P8" s="180"/>
      <c r="Q8" s="181"/>
      <c r="R8" s="180"/>
      <c r="S8" s="181"/>
      <c r="T8" s="182"/>
      <c r="U8" s="183"/>
      <c r="V8" s="183"/>
    </row>
    <row r="9" spans="1:22" ht="29.25" customHeight="1">
      <c r="A9" s="1433"/>
      <c r="B9" s="1434"/>
      <c r="C9" s="1434"/>
      <c r="D9" s="1435"/>
      <c r="E9" s="207"/>
      <c r="F9" s="1472"/>
      <c r="G9" s="1473"/>
      <c r="H9" s="208"/>
      <c r="I9" s="1472"/>
      <c r="J9" s="1473"/>
      <c r="O9" s="184"/>
      <c r="P9" s="185" t="s">
        <v>43</v>
      </c>
      <c r="Q9" s="185" t="s">
        <v>14</v>
      </c>
      <c r="R9" s="185" t="str">
        <f>CONCATENATE(P9,".SF1")</f>
        <v>Res1.C4.SF1</v>
      </c>
      <c r="S9" s="186" t="s">
        <v>42</v>
      </c>
      <c r="T9" s="187"/>
      <c r="U9" s="187" t="s">
        <v>7</v>
      </c>
      <c r="V9" s="188" t="s">
        <v>44</v>
      </c>
    </row>
    <row r="10" spans="1:22" ht="29.25" customHeight="1">
      <c r="A10" s="1433"/>
      <c r="B10" s="1434"/>
      <c r="C10" s="1434"/>
      <c r="D10" s="1435"/>
      <c r="E10" s="207"/>
      <c r="F10" s="1472"/>
      <c r="G10" s="1473"/>
      <c r="H10" s="208"/>
      <c r="I10" s="1472"/>
      <c r="J10" s="1473"/>
      <c r="O10" s="184"/>
      <c r="P10" s="185" t="s">
        <v>64</v>
      </c>
      <c r="Q10" s="185" t="s">
        <v>29</v>
      </c>
      <c r="R10" s="185" t="str">
        <f>CONCATENATE(P10,".SF1")</f>
        <v>Con.C2.SF1</v>
      </c>
      <c r="S10" s="186" t="s">
        <v>21</v>
      </c>
      <c r="T10" s="187"/>
      <c r="U10" s="187" t="s">
        <v>6</v>
      </c>
      <c r="V10" s="188" t="s">
        <v>63</v>
      </c>
    </row>
    <row r="11" spans="1:22" ht="29.25" customHeight="1" thickBot="1">
      <c r="A11" s="1469"/>
      <c r="B11" s="1470"/>
      <c r="C11" s="1470"/>
      <c r="D11" s="1471"/>
      <c r="E11" s="209"/>
      <c r="F11" s="1044"/>
      <c r="G11" s="1045"/>
      <c r="H11" s="209"/>
      <c r="I11" s="1044"/>
      <c r="J11" s="1045"/>
    </row>
    <row r="12" spans="1:22" ht="13.5" thickBot="1"/>
    <row r="13" spans="1:22" ht="15.75" customHeight="1">
      <c r="A13" s="1448" t="s">
        <v>95</v>
      </c>
      <c r="B13" s="1449"/>
      <c r="C13" s="1449"/>
      <c r="D13" s="1449"/>
      <c r="E13" s="1449"/>
      <c r="F13" s="1448" t="s">
        <v>106</v>
      </c>
      <c r="G13" s="1449"/>
      <c r="H13" s="1449"/>
      <c r="I13" s="1449"/>
      <c r="J13" s="1450"/>
    </row>
    <row r="14" spans="1:22" ht="40.5" customHeight="1" thickBot="1">
      <c r="A14" s="1466"/>
      <c r="B14" s="1467"/>
      <c r="C14" s="1467"/>
      <c r="D14" s="1467"/>
      <c r="E14" s="1467"/>
      <c r="F14" s="1466"/>
      <c r="G14" s="1467"/>
      <c r="H14" s="1467"/>
      <c r="I14" s="1467"/>
      <c r="J14" s="1468"/>
    </row>
    <row r="15" spans="1:22" ht="15.75" customHeight="1" thickBot="1">
      <c r="J15" s="109"/>
    </row>
    <row r="16" spans="1:22" ht="15.75" customHeight="1">
      <c r="A16" s="1448" t="s">
        <v>111</v>
      </c>
      <c r="B16" s="1449"/>
      <c r="C16" s="1449"/>
      <c r="D16" s="1449"/>
      <c r="E16" s="1449"/>
      <c r="F16" s="1448" t="s">
        <v>72</v>
      </c>
      <c r="G16" s="1449"/>
      <c r="H16" s="1449"/>
      <c r="I16" s="1449"/>
      <c r="J16" s="1450"/>
    </row>
    <row r="17" spans="1:10" ht="67.5" customHeight="1" thickBot="1">
      <c r="A17" s="1451"/>
      <c r="B17" s="1452"/>
      <c r="C17" s="1452"/>
      <c r="D17" s="1452"/>
      <c r="E17" s="1452"/>
      <c r="F17" s="1453"/>
      <c r="G17" s="1454"/>
      <c r="H17" s="1454"/>
      <c r="I17" s="1454"/>
      <c r="J17" s="1455"/>
    </row>
    <row r="18" spans="1:10" ht="15" customHeight="1" thickBot="1"/>
    <row r="19" spans="1:10" ht="15" customHeight="1" thickBot="1">
      <c r="A19" s="1456" t="s">
        <v>96</v>
      </c>
      <c r="B19" s="1457"/>
      <c r="C19" s="1457"/>
      <c r="D19" s="1457"/>
      <c r="E19" s="1457"/>
      <c r="F19" s="1457"/>
      <c r="G19" s="1457"/>
      <c r="H19" s="1457"/>
      <c r="I19" s="1457"/>
      <c r="J19" s="1458"/>
    </row>
    <row r="20" spans="1:10" ht="15" customHeight="1" thickBot="1">
      <c r="A20" s="1462"/>
      <c r="B20" s="1463"/>
      <c r="C20" s="1463"/>
      <c r="D20" s="1463"/>
      <c r="E20" s="1463"/>
      <c r="F20" s="1464"/>
      <c r="G20" s="1464"/>
      <c r="H20" s="1464"/>
      <c r="I20" s="1464"/>
      <c r="J20" s="1465"/>
    </row>
    <row r="21" spans="1:10" ht="15" customHeight="1" thickBot="1">
      <c r="F21" s="109"/>
      <c r="G21" s="109"/>
      <c r="H21" s="109"/>
      <c r="I21" s="109"/>
    </row>
    <row r="22" spans="1:10" s="108" customFormat="1" ht="27" customHeight="1">
      <c r="A22" s="206" t="s">
        <v>105</v>
      </c>
      <c r="B22" s="1459" t="s">
        <v>102</v>
      </c>
      <c r="C22" s="1460"/>
      <c r="D22" s="1461"/>
      <c r="E22" s="1459" t="s">
        <v>103</v>
      </c>
      <c r="F22" s="1460"/>
      <c r="G22" s="1461"/>
      <c r="H22" s="1459" t="s">
        <v>104</v>
      </c>
      <c r="I22" s="1460"/>
      <c r="J22" s="1461"/>
    </row>
    <row r="23" spans="1:10" ht="30" customHeight="1">
      <c r="A23" s="210" t="s">
        <v>97</v>
      </c>
      <c r="B23" s="1433" t="s">
        <v>221</v>
      </c>
      <c r="C23" s="1434"/>
      <c r="D23" s="1435"/>
      <c r="E23" s="1436" t="s">
        <v>222</v>
      </c>
      <c r="F23" s="1437"/>
      <c r="G23" s="1438"/>
      <c r="H23" s="1436" t="s">
        <v>223</v>
      </c>
      <c r="I23" s="1437"/>
      <c r="J23" s="1438"/>
    </row>
    <row r="24" spans="1:10">
      <c r="A24" s="210" t="s">
        <v>98</v>
      </c>
      <c r="B24" s="1411" t="s">
        <v>219</v>
      </c>
      <c r="C24" s="1412"/>
      <c r="D24" s="1413"/>
      <c r="E24" s="214"/>
      <c r="F24" s="212"/>
      <c r="G24" s="215"/>
      <c r="H24" s="216"/>
      <c r="I24" s="217"/>
      <c r="J24" s="215"/>
    </row>
    <row r="25" spans="1:10" ht="39" customHeight="1">
      <c r="A25" s="210"/>
      <c r="B25" s="211" t="s">
        <v>220</v>
      </c>
      <c r="C25" s="212"/>
      <c r="D25" s="213"/>
      <c r="E25" s="1429" t="s">
        <v>224</v>
      </c>
      <c r="F25" s="1430"/>
      <c r="G25" s="1431"/>
      <c r="H25" s="214"/>
      <c r="I25" s="212"/>
      <c r="J25" s="215"/>
    </row>
    <row r="26" spans="1:10">
      <c r="A26" s="210"/>
      <c r="B26" s="1414" t="s">
        <v>225</v>
      </c>
      <c r="C26" s="1415"/>
      <c r="D26" s="1416"/>
      <c r="E26" s="1417" t="s">
        <v>226</v>
      </c>
      <c r="F26" s="1418"/>
      <c r="G26" s="1419"/>
      <c r="H26" s="1417" t="s">
        <v>227</v>
      </c>
      <c r="I26" s="1418"/>
      <c r="J26" s="1419"/>
    </row>
    <row r="27" spans="1:10" ht="13.5" thickBot="1">
      <c r="A27" s="210"/>
      <c r="B27" s="211"/>
      <c r="C27" s="212"/>
      <c r="D27" s="213"/>
      <c r="E27" s="214"/>
      <c r="F27" s="212"/>
      <c r="G27" s="213"/>
      <c r="H27" s="214"/>
      <c r="I27" s="212"/>
      <c r="J27" s="213"/>
    </row>
    <row r="28" spans="1:10" ht="45" customHeight="1">
      <c r="A28" s="218"/>
      <c r="B28" s="1420" t="s">
        <v>232</v>
      </c>
      <c r="C28" s="1421"/>
      <c r="D28" s="1422"/>
      <c r="E28" s="1432" t="s">
        <v>225</v>
      </c>
      <c r="F28" s="1421"/>
      <c r="G28" s="1422"/>
      <c r="H28" s="1408"/>
      <c r="I28" s="1409"/>
      <c r="J28" s="1410"/>
    </row>
    <row r="29" spans="1:10" ht="14.5" customHeight="1">
      <c r="A29" s="210"/>
      <c r="B29" s="1426" t="s">
        <v>231</v>
      </c>
      <c r="C29" s="1427"/>
      <c r="D29" s="1428"/>
      <c r="E29" s="214"/>
      <c r="F29" s="212"/>
      <c r="G29" s="213"/>
      <c r="H29" s="214"/>
      <c r="I29" s="212"/>
      <c r="J29" s="213"/>
    </row>
    <row r="30" spans="1:10" ht="14.5" customHeight="1">
      <c r="A30" s="210"/>
      <c r="B30" s="1426" t="s">
        <v>228</v>
      </c>
      <c r="C30" s="1427"/>
      <c r="D30" s="1428"/>
      <c r="E30" s="214"/>
      <c r="F30" s="212"/>
      <c r="G30" s="213"/>
      <c r="H30" s="214"/>
      <c r="I30" s="212"/>
      <c r="J30" s="213"/>
    </row>
    <row r="31" spans="1:10" ht="14.5" customHeight="1">
      <c r="A31" s="210"/>
      <c r="B31" s="1423" t="s">
        <v>233</v>
      </c>
      <c r="C31" s="1427"/>
      <c r="D31" s="1428"/>
      <c r="E31" s="214"/>
      <c r="F31" s="212"/>
      <c r="G31" s="213"/>
      <c r="H31" s="214"/>
      <c r="I31" s="212"/>
      <c r="J31" s="213"/>
    </row>
    <row r="32" spans="1:10" ht="26.15" customHeight="1">
      <c r="A32" s="210"/>
      <c r="B32" s="1423" t="s">
        <v>229</v>
      </c>
      <c r="C32" s="1424"/>
      <c r="D32" s="1425"/>
      <c r="E32" s="214"/>
      <c r="F32" s="212"/>
      <c r="G32" s="213"/>
      <c r="H32" s="214"/>
      <c r="I32" s="212"/>
      <c r="J32" s="213"/>
    </row>
    <row r="33" spans="1:10" ht="13.5" thickBot="1">
      <c r="A33" s="219"/>
      <c r="B33" s="1439"/>
      <c r="C33" s="1440"/>
      <c r="D33" s="1441"/>
      <c r="E33" s="223"/>
      <c r="F33" s="224"/>
      <c r="G33" s="225"/>
      <c r="H33" s="220"/>
      <c r="I33" s="221"/>
      <c r="J33" s="222"/>
    </row>
    <row r="34" spans="1:10" ht="15" customHeight="1">
      <c r="A34" s="210" t="s">
        <v>99</v>
      </c>
      <c r="B34" s="1442"/>
      <c r="C34" s="1443"/>
      <c r="D34" s="1444"/>
      <c r="E34" s="1442"/>
      <c r="F34" s="1443"/>
      <c r="G34" s="1444"/>
      <c r="H34" s="1445"/>
      <c r="I34" s="1446"/>
      <c r="J34" s="1447"/>
    </row>
    <row r="35" spans="1:10" ht="13.5" thickBot="1">
      <c r="A35" s="219" t="s">
        <v>121</v>
      </c>
      <c r="B35" s="1402"/>
      <c r="C35" s="1403"/>
      <c r="D35" s="1404"/>
      <c r="E35" s="1402"/>
      <c r="F35" s="1403"/>
      <c r="G35" s="1404"/>
      <c r="H35" s="1405"/>
      <c r="I35" s="1406"/>
      <c r="J35" s="1407"/>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topLeftCell="A10" workbookViewId="0">
      <selection activeCell="C8" sqref="C8"/>
    </sheetView>
  </sheetViews>
  <sheetFormatPr baseColWidth="10" defaultRowHeight="14.5"/>
  <cols>
    <col min="2" max="2" width="14.81640625" customWidth="1"/>
  </cols>
  <sheetData>
    <row r="1" spans="1:14">
      <c r="A1">
        <v>1</v>
      </c>
      <c r="B1" t="s">
        <v>677</v>
      </c>
      <c r="C1" t="s">
        <v>675</v>
      </c>
    </row>
    <row r="2" spans="1:14">
      <c r="A2">
        <v>2</v>
      </c>
      <c r="B2" t="s">
        <v>676</v>
      </c>
      <c r="C2" t="s">
        <v>675</v>
      </c>
    </row>
    <row r="3" spans="1:14">
      <c r="A3">
        <v>3</v>
      </c>
      <c r="B3" t="s">
        <v>678</v>
      </c>
      <c r="C3" t="s">
        <v>675</v>
      </c>
    </row>
    <row r="4" spans="1:14">
      <c r="A4">
        <v>4</v>
      </c>
      <c r="B4" t="s">
        <v>679</v>
      </c>
      <c r="C4" t="s">
        <v>675</v>
      </c>
    </row>
    <row r="5" spans="1:14">
      <c r="A5">
        <v>5</v>
      </c>
      <c r="B5" t="s">
        <v>680</v>
      </c>
      <c r="C5" t="s">
        <v>675</v>
      </c>
    </row>
    <row r="6" spans="1:14">
      <c r="A6">
        <v>6</v>
      </c>
      <c r="B6" t="s">
        <v>681</v>
      </c>
      <c r="C6" t="s">
        <v>682</v>
      </c>
    </row>
    <row r="7" spans="1:14">
      <c r="A7">
        <v>7</v>
      </c>
      <c r="B7" t="s">
        <v>683</v>
      </c>
      <c r="C7" t="s">
        <v>88</v>
      </c>
      <c r="D7" t="s">
        <v>684</v>
      </c>
      <c r="E7" t="s">
        <v>685</v>
      </c>
      <c r="F7" t="s">
        <v>267</v>
      </c>
      <c r="G7" t="s">
        <v>686</v>
      </c>
      <c r="H7" t="s">
        <v>687</v>
      </c>
      <c r="I7" t="s">
        <v>688</v>
      </c>
      <c r="J7" t="s">
        <v>689</v>
      </c>
      <c r="K7" t="s">
        <v>690</v>
      </c>
      <c r="L7" t="s">
        <v>691</v>
      </c>
      <c r="M7" t="s">
        <v>692</v>
      </c>
      <c r="N7" t="s">
        <v>693</v>
      </c>
    </row>
    <row r="8" spans="1:14">
      <c r="A8">
        <v>8</v>
      </c>
    </row>
    <row r="9" spans="1:14">
      <c r="A9">
        <v>9</v>
      </c>
    </row>
    <row r="10" spans="1:14">
      <c r="A10">
        <v>10</v>
      </c>
    </row>
    <row r="11" spans="1:14">
      <c r="A11">
        <v>11</v>
      </c>
    </row>
    <row r="12" spans="1:14">
      <c r="A12">
        <v>12</v>
      </c>
    </row>
    <row r="13" spans="1:14">
      <c r="A13">
        <v>13</v>
      </c>
    </row>
    <row r="14" spans="1:14">
      <c r="A14">
        <v>14</v>
      </c>
    </row>
    <row r="15" spans="1:14">
      <c r="A15">
        <v>15</v>
      </c>
    </row>
    <row r="16" spans="1:14">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479" t="s">
        <v>83</v>
      </c>
      <c r="D1" s="1487"/>
      <c r="E1" s="1487"/>
      <c r="F1" s="1487"/>
      <c r="G1" s="1480"/>
      <c r="H1" s="1479" t="s">
        <v>82</v>
      </c>
      <c r="I1" s="1487"/>
      <c r="J1" s="1480"/>
      <c r="K1" s="1479" t="s">
        <v>84</v>
      </c>
      <c r="L1" s="1487"/>
      <c r="M1" s="1480"/>
      <c r="N1" s="1479" t="s">
        <v>85</v>
      </c>
      <c r="O1" s="1487"/>
      <c r="P1" s="1480"/>
      <c r="Q1" s="106" t="s">
        <v>93</v>
      </c>
      <c r="R1" s="1479" t="s">
        <v>86</v>
      </c>
      <c r="S1" s="1480"/>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488" t="e">
        <f>#REF!</f>
        <v>#REF!</v>
      </c>
      <c r="B3" s="75" t="s">
        <v>69</v>
      </c>
      <c r="C3" s="99"/>
      <c r="D3" s="100"/>
      <c r="E3" s="100"/>
      <c r="F3" s="100"/>
      <c r="G3" s="100"/>
      <c r="H3" s="100"/>
      <c r="I3" s="100" t="s">
        <v>81</v>
      </c>
      <c r="J3" s="100" t="s">
        <v>81</v>
      </c>
      <c r="K3" s="100"/>
      <c r="L3" s="100"/>
      <c r="M3" s="100"/>
      <c r="N3" s="100"/>
      <c r="O3" s="100"/>
      <c r="P3" s="100"/>
      <c r="Q3" s="100"/>
      <c r="R3" s="100"/>
      <c r="S3" s="101"/>
    </row>
    <row r="4" spans="1:19">
      <c r="A4" s="1489"/>
      <c r="B4" s="76" t="s">
        <v>78</v>
      </c>
      <c r="C4" s="52"/>
      <c r="D4" s="5"/>
      <c r="E4" s="5"/>
      <c r="F4" s="5"/>
      <c r="G4" s="5"/>
      <c r="H4" s="5"/>
      <c r="I4" s="5"/>
      <c r="J4" s="5"/>
      <c r="K4" s="5"/>
      <c r="L4" s="5"/>
      <c r="M4" s="5"/>
      <c r="N4" s="5"/>
      <c r="O4" s="5"/>
      <c r="P4" s="5"/>
      <c r="Q4" s="5"/>
      <c r="R4" s="5"/>
      <c r="S4" s="6"/>
    </row>
    <row r="5" spans="1:19">
      <c r="A5" s="1489"/>
      <c r="B5" s="76" t="s">
        <v>79</v>
      </c>
      <c r="C5" s="52"/>
      <c r="D5" s="5"/>
      <c r="E5" s="5"/>
      <c r="F5" s="5"/>
      <c r="G5" s="5"/>
      <c r="H5" s="5"/>
      <c r="I5" s="5"/>
      <c r="J5" s="5"/>
      <c r="K5" s="5"/>
      <c r="L5" s="5"/>
      <c r="M5" s="5"/>
      <c r="N5" s="5"/>
      <c r="O5" s="5"/>
      <c r="P5" s="5"/>
      <c r="Q5" s="5"/>
      <c r="R5" s="5"/>
      <c r="S5" s="6"/>
    </row>
    <row r="6" spans="1:19" ht="13.5" thickBot="1">
      <c r="A6" s="1490"/>
      <c r="B6" s="77" t="s">
        <v>80</v>
      </c>
      <c r="C6" s="53"/>
      <c r="D6" s="7"/>
      <c r="E6" s="7"/>
      <c r="F6" s="7"/>
      <c r="G6" s="7"/>
      <c r="H6" s="7"/>
      <c r="I6" s="7"/>
      <c r="J6" s="7"/>
      <c r="K6" s="7"/>
      <c r="L6" s="7"/>
      <c r="M6" s="7"/>
      <c r="N6" s="7"/>
      <c r="O6" s="7"/>
      <c r="P6" s="7"/>
      <c r="Q6" s="7"/>
      <c r="R6" s="7"/>
      <c r="S6" s="8"/>
    </row>
    <row r="7" spans="1:19">
      <c r="A7" s="1491" t="e">
        <f>#REF!</f>
        <v>#REF!</v>
      </c>
      <c r="B7" s="78" t="s">
        <v>69</v>
      </c>
      <c r="C7" s="54"/>
      <c r="D7" s="9"/>
      <c r="E7" s="9"/>
      <c r="F7" s="9"/>
      <c r="G7" s="9"/>
      <c r="H7" s="9"/>
      <c r="I7" s="9"/>
      <c r="J7" s="9" t="s">
        <v>81</v>
      </c>
      <c r="K7" s="9"/>
      <c r="L7" s="9" t="s">
        <v>81</v>
      </c>
      <c r="M7" s="9"/>
      <c r="N7" s="9"/>
      <c r="O7" s="9"/>
      <c r="P7" s="9"/>
      <c r="Q7" s="9"/>
      <c r="R7" s="9"/>
      <c r="S7" s="10"/>
    </row>
    <row r="8" spans="1:19">
      <c r="A8" s="1492"/>
      <c r="B8" s="79" t="s">
        <v>78</v>
      </c>
      <c r="C8" s="55"/>
      <c r="D8" s="11"/>
      <c r="E8" s="11"/>
      <c r="F8" s="11"/>
      <c r="G8" s="11"/>
      <c r="H8" s="11"/>
      <c r="I8" s="11"/>
      <c r="J8" s="11"/>
      <c r="K8" s="11"/>
      <c r="L8" s="11"/>
      <c r="M8" s="11"/>
      <c r="N8" s="11"/>
      <c r="O8" s="11"/>
      <c r="P8" s="11"/>
      <c r="Q8" s="11"/>
      <c r="R8" s="11"/>
      <c r="S8" s="12"/>
    </row>
    <row r="9" spans="1:19">
      <c r="A9" s="1492"/>
      <c r="B9" s="79" t="s">
        <v>79</v>
      </c>
      <c r="C9" s="55"/>
      <c r="D9" s="11"/>
      <c r="E9" s="11"/>
      <c r="F9" s="11"/>
      <c r="G9" s="11"/>
      <c r="H9" s="11"/>
      <c r="I9" s="11"/>
      <c r="J9" s="11"/>
      <c r="K9" s="11"/>
      <c r="L9" s="11"/>
      <c r="M9" s="11"/>
      <c r="N9" s="11"/>
      <c r="O9" s="11"/>
      <c r="P9" s="11"/>
      <c r="Q9" s="11"/>
      <c r="R9" s="11"/>
      <c r="S9" s="12"/>
    </row>
    <row r="10" spans="1:19" ht="13.5" thickBot="1">
      <c r="A10" s="1493"/>
      <c r="B10" s="80" t="s">
        <v>80</v>
      </c>
      <c r="C10" s="56"/>
      <c r="D10" s="13"/>
      <c r="E10" s="13"/>
      <c r="F10" s="13"/>
      <c r="G10" s="13"/>
      <c r="H10" s="13"/>
      <c r="I10" s="13"/>
      <c r="J10" s="13"/>
      <c r="K10" s="13"/>
      <c r="L10" s="13"/>
      <c r="M10" s="13"/>
      <c r="N10" s="13"/>
      <c r="O10" s="13"/>
      <c r="P10" s="13"/>
      <c r="Q10" s="13"/>
      <c r="R10" s="13"/>
      <c r="S10" s="14"/>
    </row>
    <row r="11" spans="1:19">
      <c r="A11" s="1494" t="e">
        <f>#REF!</f>
        <v>#REF!</v>
      </c>
      <c r="B11" s="81" t="s">
        <v>69</v>
      </c>
      <c r="C11" s="57"/>
      <c r="D11" s="15"/>
      <c r="E11" s="15"/>
      <c r="F11" s="15"/>
      <c r="G11" s="15"/>
      <c r="H11" s="15"/>
      <c r="I11" s="15"/>
      <c r="J11" s="15"/>
      <c r="K11" s="15" t="s">
        <v>81</v>
      </c>
      <c r="L11" s="15"/>
      <c r="M11" s="15"/>
      <c r="N11" s="15"/>
      <c r="O11" s="15"/>
      <c r="P11" s="15"/>
      <c r="Q11" s="15" t="s">
        <v>81</v>
      </c>
      <c r="R11" s="15"/>
      <c r="S11" s="16"/>
    </row>
    <row r="12" spans="1:19">
      <c r="A12" s="1495"/>
      <c r="B12" s="82" t="s">
        <v>78</v>
      </c>
      <c r="C12" s="58"/>
      <c r="D12" s="17"/>
      <c r="E12" s="17"/>
      <c r="F12" s="17"/>
      <c r="G12" s="17"/>
      <c r="H12" s="17"/>
      <c r="I12" s="17"/>
      <c r="J12" s="17"/>
      <c r="K12" s="17"/>
      <c r="L12" s="17"/>
      <c r="M12" s="17"/>
      <c r="N12" s="17"/>
      <c r="O12" s="17"/>
      <c r="P12" s="17"/>
      <c r="Q12" s="17"/>
      <c r="R12" s="17"/>
      <c r="S12" s="18"/>
    </row>
    <row r="13" spans="1:19">
      <c r="A13" s="1495"/>
      <c r="B13" s="82" t="s">
        <v>79</v>
      </c>
      <c r="C13" s="58"/>
      <c r="D13" s="17"/>
      <c r="E13" s="17"/>
      <c r="F13" s="17"/>
      <c r="G13" s="17"/>
      <c r="H13" s="17"/>
      <c r="I13" s="17"/>
      <c r="J13" s="17"/>
      <c r="K13" s="17"/>
      <c r="L13" s="17"/>
      <c r="M13" s="17"/>
      <c r="N13" s="17"/>
      <c r="O13" s="17"/>
      <c r="P13" s="17"/>
      <c r="Q13" s="17"/>
      <c r="R13" s="17"/>
      <c r="S13" s="18"/>
    </row>
    <row r="14" spans="1:19" ht="13.5" thickBot="1">
      <c r="A14" s="1496"/>
      <c r="B14" s="83" t="s">
        <v>80</v>
      </c>
      <c r="C14" s="59"/>
      <c r="D14" s="19"/>
      <c r="E14" s="19"/>
      <c r="F14" s="19"/>
      <c r="G14" s="19"/>
      <c r="H14" s="19"/>
      <c r="I14" s="19"/>
      <c r="J14" s="19"/>
      <c r="K14" s="19"/>
      <c r="L14" s="19"/>
      <c r="M14" s="19"/>
      <c r="N14" s="19"/>
      <c r="O14" s="19"/>
      <c r="P14" s="19"/>
      <c r="Q14" s="19"/>
      <c r="R14" s="19"/>
      <c r="S14" s="20"/>
    </row>
    <row r="15" spans="1:19">
      <c r="A15" s="1497" t="e">
        <f>#REF!</f>
        <v>#REF!</v>
      </c>
      <c r="B15" s="84" t="s">
        <v>69</v>
      </c>
      <c r="C15" s="60"/>
      <c r="D15" s="21"/>
      <c r="E15" s="21"/>
      <c r="F15" s="21"/>
      <c r="G15" s="21"/>
      <c r="H15" s="21"/>
      <c r="I15" s="21" t="s">
        <v>81</v>
      </c>
      <c r="J15" s="21"/>
      <c r="K15" s="21" t="s">
        <v>81</v>
      </c>
      <c r="L15" s="21"/>
      <c r="M15" s="21"/>
      <c r="N15" s="21"/>
      <c r="O15" s="21"/>
      <c r="P15" s="21"/>
      <c r="Q15" s="21"/>
      <c r="R15" s="21"/>
      <c r="S15" s="22"/>
    </row>
    <row r="16" spans="1:19">
      <c r="A16" s="1498"/>
      <c r="B16" s="85" t="s">
        <v>78</v>
      </c>
      <c r="C16" s="61"/>
      <c r="D16" s="23"/>
      <c r="E16" s="23"/>
      <c r="F16" s="23"/>
      <c r="G16" s="23"/>
      <c r="H16" s="23"/>
      <c r="I16" s="23"/>
      <c r="J16" s="23"/>
      <c r="K16" s="23"/>
      <c r="L16" s="23"/>
      <c r="M16" s="23"/>
      <c r="N16" s="23"/>
      <c r="O16" s="23"/>
      <c r="P16" s="23"/>
      <c r="Q16" s="23"/>
      <c r="R16" s="23"/>
      <c r="S16" s="24"/>
    </row>
    <row r="17" spans="1:19">
      <c r="A17" s="1498"/>
      <c r="B17" s="85" t="s">
        <v>79</v>
      </c>
      <c r="C17" s="61"/>
      <c r="D17" s="23"/>
      <c r="E17" s="23"/>
      <c r="F17" s="23"/>
      <c r="G17" s="23"/>
      <c r="H17" s="23"/>
      <c r="I17" s="23"/>
      <c r="J17" s="23"/>
      <c r="K17" s="23"/>
      <c r="L17" s="23"/>
      <c r="M17" s="23"/>
      <c r="N17" s="23"/>
      <c r="O17" s="23"/>
      <c r="P17" s="23"/>
      <c r="Q17" s="23"/>
      <c r="R17" s="23"/>
      <c r="S17" s="24"/>
    </row>
    <row r="18" spans="1:19" ht="13.5" thickBot="1">
      <c r="A18" s="1499"/>
      <c r="B18" s="86" t="s">
        <v>80</v>
      </c>
      <c r="C18" s="62"/>
      <c r="D18" s="25"/>
      <c r="E18" s="25"/>
      <c r="F18" s="25"/>
      <c r="G18" s="25"/>
      <c r="H18" s="25"/>
      <c r="I18" s="25"/>
      <c r="J18" s="25"/>
      <c r="K18" s="25"/>
      <c r="L18" s="25"/>
      <c r="M18" s="25"/>
      <c r="N18" s="25"/>
      <c r="O18" s="25"/>
      <c r="P18" s="25"/>
      <c r="Q18" s="25"/>
      <c r="R18" s="25"/>
      <c r="S18" s="26"/>
    </row>
    <row r="19" spans="1:19">
      <c r="A19" s="1500"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01"/>
      <c r="B20" s="88" t="s">
        <v>78</v>
      </c>
      <c r="C20" s="64"/>
      <c r="D20" s="29"/>
      <c r="E20" s="29"/>
      <c r="F20" s="29"/>
      <c r="G20" s="29"/>
      <c r="H20" s="29"/>
      <c r="I20" s="29"/>
      <c r="J20" s="29"/>
      <c r="K20" s="29"/>
      <c r="L20" s="29"/>
      <c r="M20" s="29"/>
      <c r="N20" s="29"/>
      <c r="O20" s="29"/>
      <c r="P20" s="29"/>
      <c r="Q20" s="29"/>
      <c r="R20" s="29"/>
      <c r="S20" s="30"/>
    </row>
    <row r="21" spans="1:19">
      <c r="A21" s="1501"/>
      <c r="B21" s="88" t="s">
        <v>79</v>
      </c>
      <c r="C21" s="64"/>
      <c r="D21" s="29"/>
      <c r="E21" s="29"/>
      <c r="F21" s="29"/>
      <c r="G21" s="29"/>
      <c r="H21" s="29"/>
      <c r="I21" s="29"/>
      <c r="J21" s="29"/>
      <c r="K21" s="29"/>
      <c r="L21" s="29"/>
      <c r="M21" s="29"/>
      <c r="N21" s="29"/>
      <c r="O21" s="29"/>
      <c r="P21" s="29"/>
      <c r="Q21" s="29"/>
      <c r="R21" s="29"/>
      <c r="S21" s="30"/>
    </row>
    <row r="22" spans="1:19" ht="13.5" thickBot="1">
      <c r="A22" s="1502"/>
      <c r="B22" s="89" t="s">
        <v>80</v>
      </c>
      <c r="C22" s="65"/>
      <c r="D22" s="31"/>
      <c r="E22" s="31"/>
      <c r="F22" s="31"/>
      <c r="G22" s="31"/>
      <c r="H22" s="31"/>
      <c r="I22" s="31"/>
      <c r="J22" s="31"/>
      <c r="K22" s="31"/>
      <c r="L22" s="31"/>
      <c r="M22" s="31"/>
      <c r="N22" s="31"/>
      <c r="O22" s="31"/>
      <c r="P22" s="31"/>
      <c r="Q22" s="31"/>
      <c r="R22" s="31"/>
      <c r="S22" s="32"/>
    </row>
    <row r="23" spans="1:19">
      <c r="A23" s="1503" t="e">
        <f>#REF!</f>
        <v>#REF!</v>
      </c>
      <c r="B23" s="90" t="s">
        <v>69</v>
      </c>
      <c r="C23" s="66"/>
      <c r="D23" s="33"/>
      <c r="E23" s="33"/>
      <c r="F23" s="33"/>
      <c r="G23" s="33"/>
      <c r="H23" s="33"/>
      <c r="I23" s="33"/>
      <c r="J23" s="33"/>
      <c r="K23" s="33" t="s">
        <v>81</v>
      </c>
      <c r="L23" s="33" t="s">
        <v>81</v>
      </c>
      <c r="M23" s="33"/>
      <c r="N23" s="33"/>
      <c r="O23" s="33"/>
      <c r="P23" s="33"/>
      <c r="Q23" s="33"/>
      <c r="R23" s="33"/>
      <c r="S23" s="34"/>
    </row>
    <row r="24" spans="1:19">
      <c r="A24" s="1504"/>
      <c r="B24" s="91" t="s">
        <v>78</v>
      </c>
      <c r="C24" s="67"/>
      <c r="D24" s="35"/>
      <c r="E24" s="35"/>
      <c r="F24" s="35"/>
      <c r="G24" s="35"/>
      <c r="H24" s="35"/>
      <c r="I24" s="35"/>
      <c r="J24" s="35"/>
      <c r="K24" s="35"/>
      <c r="L24" s="35"/>
      <c r="M24" s="35"/>
      <c r="N24" s="35"/>
      <c r="O24" s="35"/>
      <c r="P24" s="35"/>
      <c r="Q24" s="35"/>
      <c r="R24" s="35"/>
      <c r="S24" s="36"/>
    </row>
    <row r="25" spans="1:19">
      <c r="A25" s="1504"/>
      <c r="B25" s="91" t="s">
        <v>79</v>
      </c>
      <c r="C25" s="67"/>
      <c r="D25" s="35"/>
      <c r="E25" s="35"/>
      <c r="F25" s="35"/>
      <c r="G25" s="35"/>
      <c r="H25" s="35"/>
      <c r="I25" s="35"/>
      <c r="J25" s="35"/>
      <c r="K25" s="35"/>
      <c r="L25" s="35"/>
      <c r="M25" s="35"/>
      <c r="N25" s="35"/>
      <c r="O25" s="35"/>
      <c r="P25" s="35"/>
      <c r="Q25" s="35"/>
      <c r="R25" s="35"/>
      <c r="S25" s="36"/>
    </row>
    <row r="26" spans="1:19" ht="13.5" thickBot="1">
      <c r="A26" s="1505"/>
      <c r="B26" s="92" t="s">
        <v>80</v>
      </c>
      <c r="C26" s="68"/>
      <c r="D26" s="37"/>
      <c r="E26" s="37"/>
      <c r="F26" s="37"/>
      <c r="G26" s="37"/>
      <c r="H26" s="37"/>
      <c r="I26" s="37"/>
      <c r="J26" s="37"/>
      <c r="K26" s="37"/>
      <c r="L26" s="37"/>
      <c r="M26" s="37"/>
      <c r="N26" s="37"/>
      <c r="O26" s="37"/>
      <c r="P26" s="37"/>
      <c r="Q26" s="37"/>
      <c r="R26" s="37"/>
      <c r="S26" s="38"/>
    </row>
    <row r="27" spans="1:19">
      <c r="A27" s="1481" t="e">
        <f>#REF!</f>
        <v>#REF!</v>
      </c>
      <c r="B27" s="93" t="s">
        <v>69</v>
      </c>
      <c r="C27" s="69"/>
      <c r="D27" s="39"/>
      <c r="E27" s="39"/>
      <c r="F27" s="39"/>
      <c r="G27" s="39"/>
      <c r="H27" s="39"/>
      <c r="I27" s="39" t="s">
        <v>81</v>
      </c>
      <c r="J27" s="39"/>
      <c r="K27" s="39"/>
      <c r="L27" s="39" t="s">
        <v>81</v>
      </c>
      <c r="M27" s="39"/>
      <c r="N27" s="39"/>
      <c r="O27" s="39"/>
      <c r="P27" s="39"/>
      <c r="Q27" s="39"/>
      <c r="R27" s="39"/>
      <c r="S27" s="40"/>
    </row>
    <row r="28" spans="1:19">
      <c r="A28" s="1482"/>
      <c r="B28" s="94" t="s">
        <v>78</v>
      </c>
      <c r="C28" s="70"/>
      <c r="D28" s="41"/>
      <c r="E28" s="41"/>
      <c r="F28" s="41"/>
      <c r="G28" s="41"/>
      <c r="H28" s="41"/>
      <c r="I28" s="41"/>
      <c r="J28" s="41"/>
      <c r="K28" s="41"/>
      <c r="L28" s="41"/>
      <c r="M28" s="41"/>
      <c r="N28" s="41"/>
      <c r="O28" s="41"/>
      <c r="P28" s="41"/>
      <c r="Q28" s="41"/>
      <c r="R28" s="41"/>
      <c r="S28" s="42"/>
    </row>
    <row r="29" spans="1:19">
      <c r="A29" s="1482"/>
      <c r="B29" s="94" t="s">
        <v>79</v>
      </c>
      <c r="C29" s="70"/>
      <c r="D29" s="41"/>
      <c r="E29" s="41"/>
      <c r="F29" s="41"/>
      <c r="G29" s="41"/>
      <c r="H29" s="41"/>
      <c r="I29" s="41"/>
      <c r="J29" s="41"/>
      <c r="K29" s="41"/>
      <c r="L29" s="41"/>
      <c r="M29" s="41"/>
      <c r="N29" s="41"/>
      <c r="O29" s="41"/>
      <c r="P29" s="41"/>
      <c r="Q29" s="41"/>
      <c r="R29" s="41"/>
      <c r="S29" s="42"/>
    </row>
    <row r="30" spans="1:19" ht="13.5" thickBot="1">
      <c r="A30" s="1483"/>
      <c r="B30" s="95" t="s">
        <v>80</v>
      </c>
      <c r="C30" s="71"/>
      <c r="D30" s="43"/>
      <c r="E30" s="43"/>
      <c r="F30" s="43"/>
      <c r="G30" s="43"/>
      <c r="H30" s="43"/>
      <c r="I30" s="43"/>
      <c r="J30" s="43"/>
      <c r="K30" s="43"/>
      <c r="L30" s="43"/>
      <c r="M30" s="43"/>
      <c r="N30" s="43"/>
      <c r="O30" s="43"/>
      <c r="P30" s="43"/>
      <c r="Q30" s="43"/>
      <c r="R30" s="43"/>
      <c r="S30" s="44"/>
    </row>
    <row r="31" spans="1:19">
      <c r="A31" s="1484" t="e">
        <f>#REF!</f>
        <v>#REF!</v>
      </c>
      <c r="B31" s="96" t="s">
        <v>69</v>
      </c>
      <c r="C31" s="72"/>
      <c r="D31" s="45"/>
      <c r="E31" s="45"/>
      <c r="F31" s="45"/>
      <c r="G31" s="45"/>
      <c r="H31" s="45"/>
      <c r="I31" s="45"/>
      <c r="J31" s="45"/>
      <c r="K31" s="45"/>
      <c r="L31" s="45"/>
      <c r="M31" s="45"/>
      <c r="N31" s="45"/>
      <c r="O31" s="45" t="s">
        <v>81</v>
      </c>
      <c r="P31" s="45" t="s">
        <v>81</v>
      </c>
      <c r="Q31" s="45"/>
      <c r="R31" s="45"/>
      <c r="S31" s="46"/>
    </row>
    <row r="32" spans="1:19">
      <c r="A32" s="1485"/>
      <c r="B32" s="97" t="s">
        <v>78</v>
      </c>
      <c r="C32" s="73"/>
      <c r="D32" s="47"/>
      <c r="E32" s="47"/>
      <c r="F32" s="47"/>
      <c r="G32" s="47"/>
      <c r="H32" s="47"/>
      <c r="I32" s="47"/>
      <c r="J32" s="47"/>
      <c r="K32" s="47"/>
      <c r="L32" s="47"/>
      <c r="M32" s="47"/>
      <c r="N32" s="47"/>
      <c r="O32" s="47"/>
      <c r="P32" s="47"/>
      <c r="Q32" s="47"/>
      <c r="R32" s="47"/>
      <c r="S32" s="48"/>
    </row>
    <row r="33" spans="1:19">
      <c r="A33" s="1485"/>
      <c r="B33" s="97" t="s">
        <v>79</v>
      </c>
      <c r="C33" s="73"/>
      <c r="D33" s="47"/>
      <c r="E33" s="47"/>
      <c r="F33" s="47"/>
      <c r="G33" s="47"/>
      <c r="H33" s="47"/>
      <c r="I33" s="47"/>
      <c r="J33" s="47"/>
      <c r="K33" s="47"/>
      <c r="L33" s="47"/>
      <c r="M33" s="47"/>
      <c r="N33" s="47"/>
      <c r="O33" s="47"/>
      <c r="P33" s="47"/>
      <c r="Q33" s="47"/>
      <c r="R33" s="47"/>
      <c r="S33" s="48"/>
    </row>
    <row r="34" spans="1:19" ht="13.5" thickBot="1">
      <c r="A34" s="1486"/>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06" t="s">
        <v>137</v>
      </c>
      <c r="B1" s="1507" t="s">
        <v>145</v>
      </c>
      <c r="C1" s="1507" t="s">
        <v>140</v>
      </c>
      <c r="D1" s="1" t="s">
        <v>147</v>
      </c>
      <c r="E1" t="s">
        <v>147</v>
      </c>
      <c r="G1" s="1506" t="s">
        <v>138</v>
      </c>
      <c r="H1" s="1507" t="s">
        <v>163</v>
      </c>
      <c r="I1" s="1507" t="s">
        <v>164</v>
      </c>
      <c r="J1" s="1" t="s">
        <v>169</v>
      </c>
      <c r="K1" t="s">
        <v>169</v>
      </c>
      <c r="M1" s="1506" t="s">
        <v>139</v>
      </c>
      <c r="N1" s="1507" t="s">
        <v>184</v>
      </c>
      <c r="O1" s="1507" t="s">
        <v>186</v>
      </c>
      <c r="P1" s="1" t="s">
        <v>191</v>
      </c>
      <c r="Q1" t="s">
        <v>191</v>
      </c>
      <c r="U1" s="157" t="s">
        <v>206</v>
      </c>
      <c r="V1" s="158" t="s">
        <v>207</v>
      </c>
      <c r="W1" s="159" t="s">
        <v>208</v>
      </c>
    </row>
    <row r="2" spans="1:23">
      <c r="A2" s="1506"/>
      <c r="B2" s="1507"/>
      <c r="C2" s="1507"/>
      <c r="D2" s="1" t="s">
        <v>148</v>
      </c>
      <c r="E2" t="s">
        <v>148</v>
      </c>
      <c r="G2" s="1506"/>
      <c r="H2" s="1507"/>
      <c r="I2" s="1507"/>
      <c r="J2" s="1" t="s">
        <v>170</v>
      </c>
      <c r="K2" t="s">
        <v>170</v>
      </c>
      <c r="M2" s="1506"/>
      <c r="N2" s="1507"/>
      <c r="O2" s="1507"/>
      <c r="P2" s="1" t="s">
        <v>192</v>
      </c>
      <c r="Q2" t="s">
        <v>192</v>
      </c>
      <c r="S2" s="1508" t="s">
        <v>209</v>
      </c>
      <c r="T2" s="166" t="s">
        <v>89</v>
      </c>
      <c r="U2" s="160" t="str">
        <f>E1</f>
        <v>T1_1</v>
      </c>
      <c r="V2" s="152" t="str">
        <f>E2</f>
        <v>T1_2</v>
      </c>
      <c r="W2" s="153" t="str">
        <f>E3</f>
        <v>T1_3</v>
      </c>
    </row>
    <row r="3" spans="1:23">
      <c r="A3" s="1506"/>
      <c r="B3" s="1507"/>
      <c r="C3" s="1507"/>
      <c r="D3" s="1" t="s">
        <v>149</v>
      </c>
      <c r="E3" t="s">
        <v>149</v>
      </c>
      <c r="G3" s="1506"/>
      <c r="H3" s="1507"/>
      <c r="I3" s="1507"/>
      <c r="J3" s="1" t="s">
        <v>171</v>
      </c>
      <c r="K3" t="s">
        <v>171</v>
      </c>
      <c r="M3" s="1506"/>
      <c r="N3" s="1507"/>
      <c r="O3" s="1507"/>
      <c r="P3" s="1" t="s">
        <v>193</v>
      </c>
      <c r="Q3" t="s">
        <v>193</v>
      </c>
      <c r="S3" s="1509"/>
      <c r="T3" s="167" t="s">
        <v>210</v>
      </c>
      <c r="U3" s="161" t="str">
        <f>E4</f>
        <v>T3_1</v>
      </c>
      <c r="V3" s="150" t="str">
        <f>E5</f>
        <v>T3_2</v>
      </c>
      <c r="W3" s="154" t="str">
        <f>E6</f>
        <v>T3_3</v>
      </c>
    </row>
    <row r="4" spans="1:23">
      <c r="A4" s="1506"/>
      <c r="B4" s="1507"/>
      <c r="C4" s="1507" t="s">
        <v>141</v>
      </c>
      <c r="D4" s="1" t="s">
        <v>150</v>
      </c>
      <c r="E4" t="s">
        <v>150</v>
      </c>
      <c r="G4" s="1506"/>
      <c r="H4" s="1507"/>
      <c r="I4" s="1507" t="s">
        <v>165</v>
      </c>
      <c r="J4" s="1" t="s">
        <v>172</v>
      </c>
      <c r="K4" t="s">
        <v>172</v>
      </c>
      <c r="M4" s="1506"/>
      <c r="N4" s="1507"/>
      <c r="O4" s="1507" t="s">
        <v>187</v>
      </c>
      <c r="P4" s="1" t="s">
        <v>194</v>
      </c>
      <c r="Q4" t="s">
        <v>194</v>
      </c>
      <c r="S4" s="1509"/>
      <c r="T4" s="167" t="s">
        <v>88</v>
      </c>
      <c r="U4" s="161" t="str">
        <f>E7</f>
        <v>T5_1</v>
      </c>
      <c r="V4" s="150" t="str">
        <f>E8</f>
        <v>T5_2</v>
      </c>
      <c r="W4" s="154" t="str">
        <f>E9</f>
        <v>T5_3</v>
      </c>
    </row>
    <row r="5" spans="1:23">
      <c r="A5" s="1506"/>
      <c r="B5" s="1507"/>
      <c r="C5" s="1507"/>
      <c r="D5" s="1" t="s">
        <v>151</v>
      </c>
      <c r="E5" t="s">
        <v>151</v>
      </c>
      <c r="G5" s="1506"/>
      <c r="H5" s="1507"/>
      <c r="I5" s="1507"/>
      <c r="J5" s="1" t="s">
        <v>173</v>
      </c>
      <c r="K5" t="s">
        <v>173</v>
      </c>
      <c r="M5" s="1506"/>
      <c r="N5" s="1507"/>
      <c r="O5" s="1507"/>
      <c r="P5" s="1" t="s">
        <v>195</v>
      </c>
      <c r="Q5" t="s">
        <v>195</v>
      </c>
      <c r="S5" s="1509"/>
      <c r="T5" s="167" t="s">
        <v>211</v>
      </c>
      <c r="U5" s="161" t="str">
        <f>E10</f>
        <v>T13_1</v>
      </c>
      <c r="V5" s="150" t="str">
        <f>E11</f>
        <v>T13_2</v>
      </c>
      <c r="W5" s="154" t="str">
        <f>E12</f>
        <v>T13_3</v>
      </c>
    </row>
    <row r="6" spans="1:23" ht="15" thickBot="1">
      <c r="A6" s="1506"/>
      <c r="B6" s="1507"/>
      <c r="C6" s="1507"/>
      <c r="D6" s="1" t="s">
        <v>152</v>
      </c>
      <c r="E6" t="s">
        <v>152</v>
      </c>
      <c r="G6" s="1506"/>
      <c r="H6" s="1507"/>
      <c r="I6" s="1507"/>
      <c r="J6" s="1" t="s">
        <v>174</v>
      </c>
      <c r="K6" t="s">
        <v>174</v>
      </c>
      <c r="M6" s="1506"/>
      <c r="N6" s="1507"/>
      <c r="O6" s="1507"/>
      <c r="P6" s="1" t="s">
        <v>196</v>
      </c>
      <c r="Q6" t="s">
        <v>196</v>
      </c>
      <c r="S6" s="1509"/>
      <c r="T6" s="168" t="s">
        <v>212</v>
      </c>
      <c r="U6" s="162" t="str">
        <f>E13</f>
        <v>T15_1</v>
      </c>
      <c r="V6" s="155" t="str">
        <f>E14</f>
        <v>T15_2</v>
      </c>
      <c r="W6" s="156" t="str">
        <f>E15</f>
        <v>T15_3</v>
      </c>
    </row>
    <row r="7" spans="1:23">
      <c r="A7" s="1506"/>
      <c r="B7" s="1507"/>
      <c r="C7" s="1507" t="s">
        <v>142</v>
      </c>
      <c r="D7" s="1" t="s">
        <v>153</v>
      </c>
      <c r="E7" t="s">
        <v>153</v>
      </c>
      <c r="G7" s="1506"/>
      <c r="H7" s="1507"/>
      <c r="I7" s="1507" t="s">
        <v>166</v>
      </c>
      <c r="J7" s="1" t="s">
        <v>175</v>
      </c>
      <c r="K7" t="s">
        <v>175</v>
      </c>
      <c r="M7" s="1506"/>
      <c r="N7" s="1507"/>
      <c r="O7" s="1507" t="s">
        <v>188</v>
      </c>
      <c r="P7" s="1" t="s">
        <v>197</v>
      </c>
      <c r="Q7" t="s">
        <v>197</v>
      </c>
      <c r="S7" s="1509"/>
      <c r="T7" s="172" t="s">
        <v>89</v>
      </c>
      <c r="U7" s="163" t="str">
        <f>K1</f>
        <v>T10_1</v>
      </c>
      <c r="V7" s="164" t="str">
        <f>K2</f>
        <v>T10_2</v>
      </c>
      <c r="W7" s="165" t="str">
        <f>K3</f>
        <v>T10_3</v>
      </c>
    </row>
    <row r="8" spans="1:23">
      <c r="A8" s="1506"/>
      <c r="B8" s="1507"/>
      <c r="C8" s="1507"/>
      <c r="D8" s="1" t="s">
        <v>154</v>
      </c>
      <c r="E8" t="s">
        <v>154</v>
      </c>
      <c r="G8" s="1506"/>
      <c r="H8" s="1507"/>
      <c r="I8" s="1507"/>
      <c r="J8" s="1" t="s">
        <v>176</v>
      </c>
      <c r="K8" t="s">
        <v>176</v>
      </c>
      <c r="M8" s="1506"/>
      <c r="N8" s="1507"/>
      <c r="O8" s="1507"/>
      <c r="P8" s="1" t="s">
        <v>198</v>
      </c>
      <c r="Q8" t="s">
        <v>198</v>
      </c>
      <c r="S8" s="1509"/>
      <c r="T8" s="167" t="s">
        <v>210</v>
      </c>
      <c r="U8" s="161" t="str">
        <f>K4</f>
        <v>T12_1</v>
      </c>
      <c r="V8" s="150" t="str">
        <f>K5</f>
        <v>T12_2</v>
      </c>
      <c r="W8" s="154" t="str">
        <f>K6</f>
        <v>T12_3</v>
      </c>
    </row>
    <row r="9" spans="1:23">
      <c r="A9" s="1506"/>
      <c r="B9" s="1507"/>
      <c r="C9" s="1507"/>
      <c r="D9" s="1" t="s">
        <v>155</v>
      </c>
      <c r="E9" t="s">
        <v>155</v>
      </c>
      <c r="G9" s="1506"/>
      <c r="H9" s="1507"/>
      <c r="I9" s="1507"/>
      <c r="J9" s="1" t="s">
        <v>177</v>
      </c>
      <c r="K9" t="s">
        <v>177</v>
      </c>
      <c r="M9" s="1506"/>
      <c r="N9" s="1507"/>
      <c r="O9" s="1507"/>
      <c r="P9" s="1" t="s">
        <v>199</v>
      </c>
      <c r="Q9" t="s">
        <v>199</v>
      </c>
      <c r="S9" s="1509"/>
      <c r="T9" s="167" t="s">
        <v>88</v>
      </c>
      <c r="U9" s="161" t="str">
        <f>K7</f>
        <v>T14_1</v>
      </c>
      <c r="V9" s="150" t="str">
        <f>K8</f>
        <v>T14_2</v>
      </c>
      <c r="W9" s="154" t="str">
        <f>K9</f>
        <v>T14_3</v>
      </c>
    </row>
    <row r="10" spans="1:23">
      <c r="A10" s="1506"/>
      <c r="B10" s="1507" t="s">
        <v>146</v>
      </c>
      <c r="C10" s="1507" t="s">
        <v>143</v>
      </c>
      <c r="D10" s="1" t="s">
        <v>156</v>
      </c>
      <c r="E10" t="s">
        <v>156</v>
      </c>
      <c r="G10" s="1506"/>
      <c r="H10" s="1507" t="s">
        <v>162</v>
      </c>
      <c r="I10" s="1507" t="s">
        <v>167</v>
      </c>
      <c r="J10" s="1" t="s">
        <v>178</v>
      </c>
      <c r="K10" t="s">
        <v>178</v>
      </c>
      <c r="M10" s="1506"/>
      <c r="N10" s="1507" t="s">
        <v>185</v>
      </c>
      <c r="O10" s="1507" t="s">
        <v>189</v>
      </c>
      <c r="P10" s="1" t="s">
        <v>200</v>
      </c>
      <c r="Q10" t="s">
        <v>200</v>
      </c>
      <c r="S10" s="1509"/>
      <c r="T10" s="167" t="s">
        <v>211</v>
      </c>
      <c r="U10" s="161" t="str">
        <f>K10</f>
        <v>T2_1</v>
      </c>
      <c r="V10" s="150" t="str">
        <f>K11</f>
        <v>T2_2</v>
      </c>
      <c r="W10" s="154" t="str">
        <f>K12</f>
        <v>T2_3</v>
      </c>
    </row>
    <row r="11" spans="1:23" ht="15" thickBot="1">
      <c r="A11" s="1506"/>
      <c r="B11" s="1507"/>
      <c r="C11" s="1507"/>
      <c r="D11" s="1" t="s">
        <v>157</v>
      </c>
      <c r="E11" t="s">
        <v>157</v>
      </c>
      <c r="G11" s="1506"/>
      <c r="H11" s="1507"/>
      <c r="I11" s="1507"/>
      <c r="J11" s="1" t="s">
        <v>179</v>
      </c>
      <c r="K11" t="s">
        <v>179</v>
      </c>
      <c r="M11" s="1506"/>
      <c r="N11" s="1507"/>
      <c r="O11" s="1507"/>
      <c r="P11" s="1" t="s">
        <v>201</v>
      </c>
      <c r="Q11" t="s">
        <v>201</v>
      </c>
      <c r="S11" s="1509"/>
      <c r="T11" s="171" t="s">
        <v>212</v>
      </c>
      <c r="U11" s="169" t="str">
        <f>K13</f>
        <v>T4_1</v>
      </c>
      <c r="V11" s="151" t="str">
        <f>K14</f>
        <v>T4_2</v>
      </c>
      <c r="W11" s="170" t="str">
        <f>K15</f>
        <v>T4_3</v>
      </c>
    </row>
    <row r="12" spans="1:23">
      <c r="A12" s="1506"/>
      <c r="B12" s="1507"/>
      <c r="C12" s="1507"/>
      <c r="D12" s="1" t="s">
        <v>158</v>
      </c>
      <c r="E12" t="s">
        <v>158</v>
      </c>
      <c r="G12" s="1506"/>
      <c r="H12" s="1507"/>
      <c r="I12" s="1507"/>
      <c r="J12" s="1" t="s">
        <v>180</v>
      </c>
      <c r="K12" t="s">
        <v>180</v>
      </c>
      <c r="M12" s="1506"/>
      <c r="N12" s="1507"/>
      <c r="O12" s="1507"/>
      <c r="P12" s="1" t="s">
        <v>202</v>
      </c>
      <c r="Q12" t="s">
        <v>202</v>
      </c>
      <c r="S12" s="1509"/>
      <c r="T12" s="166" t="s">
        <v>89</v>
      </c>
      <c r="U12" s="160" t="str">
        <f>Q1</f>
        <v>T7_1</v>
      </c>
      <c r="V12" s="152" t="str">
        <f>Q2</f>
        <v>T7_2</v>
      </c>
      <c r="W12" s="153" t="str">
        <f>Q3</f>
        <v>T7_3</v>
      </c>
    </row>
    <row r="13" spans="1:23">
      <c r="A13" s="1506"/>
      <c r="B13" s="1507"/>
      <c r="C13" s="1507" t="s">
        <v>144</v>
      </c>
      <c r="D13" s="1" t="s">
        <v>159</v>
      </c>
      <c r="E13" t="s">
        <v>159</v>
      </c>
      <c r="G13" s="1506"/>
      <c r="H13" s="1507"/>
      <c r="I13" s="1507" t="s">
        <v>168</v>
      </c>
      <c r="J13" s="1" t="s">
        <v>181</v>
      </c>
      <c r="K13" t="s">
        <v>181</v>
      </c>
      <c r="M13" s="1506"/>
      <c r="N13" s="1507"/>
      <c r="O13" s="1507" t="s">
        <v>190</v>
      </c>
      <c r="P13" s="1" t="s">
        <v>203</v>
      </c>
      <c r="Q13" t="s">
        <v>203</v>
      </c>
      <c r="S13" s="1509"/>
      <c r="T13" s="167" t="s">
        <v>210</v>
      </c>
      <c r="U13" s="161" t="str">
        <f>Q4</f>
        <v>T9_1</v>
      </c>
      <c r="V13" s="150" t="str">
        <f>Q5</f>
        <v>T9_2</v>
      </c>
      <c r="W13" s="154" t="str">
        <f>Q6</f>
        <v>T9_3</v>
      </c>
    </row>
    <row r="14" spans="1:23">
      <c r="A14" s="1506"/>
      <c r="B14" s="1507"/>
      <c r="C14" s="1507"/>
      <c r="D14" s="1" t="s">
        <v>160</v>
      </c>
      <c r="E14" t="s">
        <v>160</v>
      </c>
      <c r="G14" s="1506"/>
      <c r="H14" s="1507"/>
      <c r="I14" s="1507"/>
      <c r="J14" s="1" t="s">
        <v>182</v>
      </c>
      <c r="K14" t="s">
        <v>182</v>
      </c>
      <c r="M14" s="1506"/>
      <c r="N14" s="1507"/>
      <c r="O14" s="1507"/>
      <c r="P14" s="1" t="s">
        <v>204</v>
      </c>
      <c r="Q14" t="s">
        <v>204</v>
      </c>
      <c r="S14" s="1509"/>
      <c r="T14" s="167" t="s">
        <v>88</v>
      </c>
      <c r="U14" s="161" t="str">
        <f>Q7</f>
        <v>T11_1</v>
      </c>
      <c r="V14" s="150" t="str">
        <f>Q8</f>
        <v>T11_2</v>
      </c>
      <c r="W14" s="154" t="str">
        <f>Q9</f>
        <v>T11_3</v>
      </c>
    </row>
    <row r="15" spans="1:23">
      <c r="A15" s="1506"/>
      <c r="B15" s="1507"/>
      <c r="C15" s="1507"/>
      <c r="D15" s="1" t="s">
        <v>161</v>
      </c>
      <c r="E15" t="s">
        <v>161</v>
      </c>
      <c r="G15" s="1506"/>
      <c r="H15" s="1507"/>
      <c r="I15" s="1507"/>
      <c r="J15" s="1" t="s">
        <v>183</v>
      </c>
      <c r="K15" t="s">
        <v>183</v>
      </c>
      <c r="M15" s="1506"/>
      <c r="N15" s="1507"/>
      <c r="O15" s="1507"/>
      <c r="P15" s="1" t="s">
        <v>205</v>
      </c>
      <c r="Q15" t="s">
        <v>205</v>
      </c>
      <c r="S15" s="1509"/>
      <c r="T15" s="167" t="s">
        <v>211</v>
      </c>
      <c r="U15" s="161" t="str">
        <f>Q10</f>
        <v>T6_1</v>
      </c>
      <c r="V15" s="150" t="str">
        <f>Q11</f>
        <v>T6_2</v>
      </c>
      <c r="W15" s="154" t="str">
        <f>Q12</f>
        <v>T6_3</v>
      </c>
    </row>
    <row r="16" spans="1:23" ht="15" thickBot="1">
      <c r="S16" s="1510"/>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08"/>
      <c r="T19" s="166"/>
      <c r="U19" s="160" t="str">
        <f>W2</f>
        <v>T1_3</v>
      </c>
      <c r="V19" s="152" t="str">
        <f>U2</f>
        <v>T1_1</v>
      </c>
      <c r="W19" s="153" t="str">
        <f>V2</f>
        <v>T1_2</v>
      </c>
    </row>
    <row r="20" spans="19:23">
      <c r="S20" s="1509"/>
      <c r="T20" s="167"/>
      <c r="U20" s="161" t="str">
        <f t="shared" ref="U20:U33" si="0">W3</f>
        <v>T3_3</v>
      </c>
      <c r="V20" s="150" t="str">
        <f t="shared" ref="V20:W33" si="1">U3</f>
        <v>T3_1</v>
      </c>
      <c r="W20" s="154" t="str">
        <f t="shared" si="1"/>
        <v>T3_2</v>
      </c>
    </row>
    <row r="21" spans="19:23">
      <c r="S21" s="1509"/>
      <c r="T21" s="167"/>
      <c r="U21" s="161" t="str">
        <f t="shared" si="0"/>
        <v>T5_3</v>
      </c>
      <c r="V21" s="150" t="str">
        <f t="shared" si="1"/>
        <v>T5_1</v>
      </c>
      <c r="W21" s="154" t="str">
        <f t="shared" si="1"/>
        <v>T5_2</v>
      </c>
    </row>
    <row r="22" spans="19:23">
      <c r="S22" s="1509"/>
      <c r="T22" s="167"/>
      <c r="U22" s="161" t="str">
        <f t="shared" si="0"/>
        <v>T13_3</v>
      </c>
      <c r="V22" s="150" t="str">
        <f t="shared" si="1"/>
        <v>T13_1</v>
      </c>
      <c r="W22" s="154" t="str">
        <f t="shared" si="1"/>
        <v>T13_2</v>
      </c>
    </row>
    <row r="23" spans="19:23" ht="15" thickBot="1">
      <c r="S23" s="1509"/>
      <c r="T23" s="168"/>
      <c r="U23" s="162" t="str">
        <f t="shared" si="0"/>
        <v>T15_3</v>
      </c>
      <c r="V23" s="155" t="str">
        <f t="shared" si="1"/>
        <v>T15_1</v>
      </c>
      <c r="W23" s="156" t="str">
        <f t="shared" si="1"/>
        <v>T15_2</v>
      </c>
    </row>
    <row r="24" spans="19:23">
      <c r="S24" s="1509"/>
      <c r="T24" s="172"/>
      <c r="U24" s="163" t="str">
        <f t="shared" si="0"/>
        <v>T10_3</v>
      </c>
      <c r="V24" s="164" t="str">
        <f t="shared" si="1"/>
        <v>T10_1</v>
      </c>
      <c r="W24" s="165" t="str">
        <f t="shared" si="1"/>
        <v>T10_2</v>
      </c>
    </row>
    <row r="25" spans="19:23">
      <c r="S25" s="1509"/>
      <c r="T25" s="167"/>
      <c r="U25" s="161" t="str">
        <f t="shared" si="0"/>
        <v>T12_3</v>
      </c>
      <c r="V25" s="150" t="str">
        <f t="shared" si="1"/>
        <v>T12_1</v>
      </c>
      <c r="W25" s="154" t="str">
        <f t="shared" si="1"/>
        <v>T12_2</v>
      </c>
    </row>
    <row r="26" spans="19:23">
      <c r="S26" s="1509"/>
      <c r="T26" s="167"/>
      <c r="U26" s="161" t="str">
        <f t="shared" si="0"/>
        <v>T14_3</v>
      </c>
      <c r="V26" s="150" t="str">
        <f t="shared" si="1"/>
        <v>T14_1</v>
      </c>
      <c r="W26" s="154" t="str">
        <f t="shared" si="1"/>
        <v>T14_2</v>
      </c>
    </row>
    <row r="27" spans="19:23">
      <c r="S27" s="1509"/>
      <c r="T27" s="167"/>
      <c r="U27" s="161" t="str">
        <f t="shared" si="0"/>
        <v>T2_3</v>
      </c>
      <c r="V27" s="150" t="str">
        <f t="shared" si="1"/>
        <v>T2_1</v>
      </c>
      <c r="W27" s="154" t="str">
        <f t="shared" si="1"/>
        <v>T2_2</v>
      </c>
    </row>
    <row r="28" spans="19:23" ht="15" thickBot="1">
      <c r="S28" s="1509"/>
      <c r="T28" s="171"/>
      <c r="U28" s="169" t="str">
        <f t="shared" si="0"/>
        <v>T4_3</v>
      </c>
      <c r="V28" s="151" t="str">
        <f t="shared" si="1"/>
        <v>T4_1</v>
      </c>
      <c r="W28" s="170" t="str">
        <f t="shared" si="1"/>
        <v>T4_2</v>
      </c>
    </row>
    <row r="29" spans="19:23">
      <c r="S29" s="1509"/>
      <c r="T29" s="166"/>
      <c r="U29" s="160" t="str">
        <f t="shared" si="0"/>
        <v>T7_3</v>
      </c>
      <c r="V29" s="152" t="str">
        <f t="shared" si="1"/>
        <v>T7_1</v>
      </c>
      <c r="W29" s="153" t="str">
        <f t="shared" si="1"/>
        <v>T7_2</v>
      </c>
    </row>
    <row r="30" spans="19:23">
      <c r="S30" s="1509"/>
      <c r="T30" s="167"/>
      <c r="U30" s="161" t="str">
        <f t="shared" si="0"/>
        <v>T9_3</v>
      </c>
      <c r="V30" s="150" t="str">
        <f t="shared" si="1"/>
        <v>T9_1</v>
      </c>
      <c r="W30" s="154" t="str">
        <f t="shared" si="1"/>
        <v>T9_2</v>
      </c>
    </row>
    <row r="31" spans="19:23">
      <c r="S31" s="1509"/>
      <c r="T31" s="167"/>
      <c r="U31" s="161" t="str">
        <f t="shared" si="0"/>
        <v>T11_3</v>
      </c>
      <c r="V31" s="150" t="str">
        <f t="shared" si="1"/>
        <v>T11_1</v>
      </c>
      <c r="W31" s="154" t="str">
        <f t="shared" si="1"/>
        <v>T11_2</v>
      </c>
    </row>
    <row r="32" spans="19:23">
      <c r="S32" s="1509"/>
      <c r="T32" s="167"/>
      <c r="U32" s="161" t="str">
        <f t="shared" si="0"/>
        <v>T6_3</v>
      </c>
      <c r="V32" s="150" t="str">
        <f t="shared" si="1"/>
        <v>T6_1</v>
      </c>
      <c r="W32" s="154" t="str">
        <f t="shared" si="1"/>
        <v>T6_2</v>
      </c>
    </row>
    <row r="33" spans="19:23" ht="15" thickBot="1">
      <c r="S33" s="1510"/>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08"/>
      <c r="T36" s="166"/>
      <c r="U36" s="160" t="str">
        <f>W19</f>
        <v>T1_2</v>
      </c>
      <c r="V36" s="152" t="str">
        <f t="shared" ref="V36:W50" si="2">U19</f>
        <v>T1_3</v>
      </c>
      <c r="W36" s="153" t="str">
        <f t="shared" si="2"/>
        <v>T1_1</v>
      </c>
    </row>
    <row r="37" spans="19:23">
      <c r="S37" s="1509"/>
      <c r="T37" s="167"/>
      <c r="U37" s="161" t="str">
        <f t="shared" ref="U37:U50" si="3">W20</f>
        <v>T3_2</v>
      </c>
      <c r="V37" s="150" t="str">
        <f t="shared" si="2"/>
        <v>T3_3</v>
      </c>
      <c r="W37" s="154" t="str">
        <f t="shared" si="2"/>
        <v>T3_1</v>
      </c>
    </row>
    <row r="38" spans="19:23">
      <c r="S38" s="1509"/>
      <c r="T38" s="167"/>
      <c r="U38" s="161" t="str">
        <f t="shared" si="3"/>
        <v>T5_2</v>
      </c>
      <c r="V38" s="150" t="str">
        <f t="shared" si="2"/>
        <v>T5_3</v>
      </c>
      <c r="W38" s="154" t="str">
        <f t="shared" si="2"/>
        <v>T5_1</v>
      </c>
    </row>
    <row r="39" spans="19:23">
      <c r="S39" s="1509"/>
      <c r="T39" s="167"/>
      <c r="U39" s="161" t="str">
        <f t="shared" si="3"/>
        <v>T13_2</v>
      </c>
      <c r="V39" s="150" t="str">
        <f t="shared" si="2"/>
        <v>T13_3</v>
      </c>
      <c r="W39" s="154" t="str">
        <f t="shared" si="2"/>
        <v>T13_1</v>
      </c>
    </row>
    <row r="40" spans="19:23" ht="15" thickBot="1">
      <c r="S40" s="1509"/>
      <c r="T40" s="168"/>
      <c r="U40" s="162" t="str">
        <f t="shared" si="3"/>
        <v>T15_2</v>
      </c>
      <c r="V40" s="155" t="str">
        <f t="shared" si="2"/>
        <v>T15_3</v>
      </c>
      <c r="W40" s="156" t="str">
        <f t="shared" si="2"/>
        <v>T15_1</v>
      </c>
    </row>
    <row r="41" spans="19:23">
      <c r="S41" s="1509"/>
      <c r="T41" s="172"/>
      <c r="U41" s="163" t="str">
        <f t="shared" si="3"/>
        <v>T10_2</v>
      </c>
      <c r="V41" s="164" t="str">
        <f t="shared" si="2"/>
        <v>T10_3</v>
      </c>
      <c r="W41" s="165" t="str">
        <f t="shared" si="2"/>
        <v>T10_1</v>
      </c>
    </row>
    <row r="42" spans="19:23">
      <c r="S42" s="1509"/>
      <c r="T42" s="167"/>
      <c r="U42" s="161" t="str">
        <f t="shared" si="3"/>
        <v>T12_2</v>
      </c>
      <c r="V42" s="150" t="str">
        <f t="shared" si="2"/>
        <v>T12_3</v>
      </c>
      <c r="W42" s="154" t="str">
        <f t="shared" si="2"/>
        <v>T12_1</v>
      </c>
    </row>
    <row r="43" spans="19:23">
      <c r="S43" s="1509"/>
      <c r="T43" s="167"/>
      <c r="U43" s="161" t="str">
        <f t="shared" si="3"/>
        <v>T14_2</v>
      </c>
      <c r="V43" s="150" t="str">
        <f t="shared" si="2"/>
        <v>T14_3</v>
      </c>
      <c r="W43" s="154" t="str">
        <f t="shared" si="2"/>
        <v>T14_1</v>
      </c>
    </row>
    <row r="44" spans="19:23">
      <c r="S44" s="1509"/>
      <c r="T44" s="167"/>
      <c r="U44" s="161" t="str">
        <f t="shared" si="3"/>
        <v>T2_2</v>
      </c>
      <c r="V44" s="150" t="str">
        <f t="shared" si="2"/>
        <v>T2_3</v>
      </c>
      <c r="W44" s="154" t="str">
        <f t="shared" si="2"/>
        <v>T2_1</v>
      </c>
    </row>
    <row r="45" spans="19:23" ht="15" thickBot="1">
      <c r="S45" s="1509"/>
      <c r="T45" s="171"/>
      <c r="U45" s="169" t="str">
        <f t="shared" si="3"/>
        <v>T4_2</v>
      </c>
      <c r="V45" s="151" t="str">
        <f t="shared" si="2"/>
        <v>T4_3</v>
      </c>
      <c r="W45" s="170" t="str">
        <f t="shared" si="2"/>
        <v>T4_1</v>
      </c>
    </row>
    <row r="46" spans="19:23">
      <c r="S46" s="1509"/>
      <c r="T46" s="166"/>
      <c r="U46" s="160" t="str">
        <f t="shared" si="3"/>
        <v>T7_2</v>
      </c>
      <c r="V46" s="152" t="str">
        <f t="shared" si="2"/>
        <v>T7_3</v>
      </c>
      <c r="W46" s="153" t="str">
        <f t="shared" si="2"/>
        <v>T7_1</v>
      </c>
    </row>
    <row r="47" spans="19:23">
      <c r="S47" s="1509"/>
      <c r="T47" s="167"/>
      <c r="U47" s="161" t="str">
        <f t="shared" si="3"/>
        <v>T9_2</v>
      </c>
      <c r="V47" s="150" t="str">
        <f t="shared" si="2"/>
        <v>T9_3</v>
      </c>
      <c r="W47" s="154" t="str">
        <f t="shared" si="2"/>
        <v>T9_1</v>
      </c>
    </row>
    <row r="48" spans="19:23">
      <c r="S48" s="1509"/>
      <c r="T48" s="167"/>
      <c r="U48" s="161" t="str">
        <f t="shared" si="3"/>
        <v>T11_2</v>
      </c>
      <c r="V48" s="150" t="str">
        <f t="shared" si="2"/>
        <v>T11_3</v>
      </c>
      <c r="W48" s="154" t="str">
        <f t="shared" si="2"/>
        <v>T11_1</v>
      </c>
    </row>
    <row r="49" spans="19:23">
      <c r="S49" s="1509"/>
      <c r="T49" s="167"/>
      <c r="U49" s="161" t="str">
        <f t="shared" si="3"/>
        <v>T6_2</v>
      </c>
      <c r="V49" s="150" t="str">
        <f t="shared" si="2"/>
        <v>T6_3</v>
      </c>
      <c r="W49" s="154" t="str">
        <f t="shared" si="2"/>
        <v>T6_1</v>
      </c>
    </row>
    <row r="50" spans="19:23" ht="15" thickBot="1">
      <c r="S50" s="1510"/>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184" t="s">
        <v>333</v>
      </c>
      <c r="D8" s="293" t="s">
        <v>6</v>
      </c>
    </row>
    <row r="9" spans="1:4">
      <c r="A9" s="291" t="s">
        <v>334</v>
      </c>
      <c r="B9" s="292" t="s">
        <v>335</v>
      </c>
      <c r="C9" s="1185"/>
      <c r="D9" s="293" t="s">
        <v>6</v>
      </c>
    </row>
    <row r="10" spans="1:4" ht="21">
      <c r="A10" s="291" t="s">
        <v>336</v>
      </c>
      <c r="B10" s="292" t="s">
        <v>337</v>
      </c>
      <c r="C10" s="1185"/>
      <c r="D10" s="293" t="s">
        <v>6</v>
      </c>
    </row>
    <row r="11" spans="1:4">
      <c r="A11" s="291" t="s">
        <v>338</v>
      </c>
      <c r="B11" s="292" t="s">
        <v>339</v>
      </c>
      <c r="C11" s="1186"/>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187" t="s">
        <v>344</v>
      </c>
      <c r="D15" s="304" t="s">
        <v>6</v>
      </c>
    </row>
    <row r="16" spans="1:4">
      <c r="A16" s="302" t="s">
        <v>345</v>
      </c>
      <c r="B16" s="303" t="s">
        <v>346</v>
      </c>
      <c r="C16" s="1188"/>
      <c r="D16" s="304" t="s">
        <v>6</v>
      </c>
    </row>
    <row r="17" spans="1:4">
      <c r="A17" s="302" t="s">
        <v>347</v>
      </c>
      <c r="B17" s="303" t="s">
        <v>348</v>
      </c>
      <c r="C17" s="1188"/>
      <c r="D17" s="304" t="s">
        <v>6</v>
      </c>
    </row>
    <row r="18" spans="1:4">
      <c r="A18" s="302" t="s">
        <v>349</v>
      </c>
      <c r="B18" s="303" t="s">
        <v>350</v>
      </c>
      <c r="C18" s="1189"/>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187" t="s">
        <v>357</v>
      </c>
      <c r="D21" s="304" t="s">
        <v>7</v>
      </c>
    </row>
    <row r="22" spans="1:4">
      <c r="A22" s="302" t="s">
        <v>358</v>
      </c>
      <c r="B22" s="303" t="s">
        <v>359</v>
      </c>
      <c r="C22" s="1189"/>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194" t="s">
        <v>450</v>
      </c>
      <c r="D38" s="314" t="s">
        <v>7</v>
      </c>
    </row>
    <row r="39" spans="1:4" ht="21">
      <c r="A39" s="312" t="s">
        <v>451</v>
      </c>
      <c r="B39" s="313" t="s">
        <v>452</v>
      </c>
      <c r="C39" s="1195"/>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624" t="str">
        <f>TRI_Semestre!A1</f>
        <v>Cycle 1 - Modélisation multiphysique des systèmes</v>
      </c>
      <c r="F3" s="627" t="str">
        <f>Cycle_01!F2</f>
        <v>Comment proposer des modèles de comportement ou de connaissances puis les valider ?</v>
      </c>
      <c r="G3" s="630"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c r="A4" s="193">
        <f t="shared" si="1"/>
        <v>2</v>
      </c>
      <c r="B4" s="194">
        <f t="shared" ref="B4:B45" si="3">B3+7</f>
        <v>45180</v>
      </c>
      <c r="C4" s="231">
        <f t="shared" ref="C4:C45" si="4">B4+6</f>
        <v>45186</v>
      </c>
      <c r="D4" s="379" t="str">
        <f t="shared" si="2"/>
        <v>11/09/23
au
17/09/23</v>
      </c>
      <c r="E4" s="625"/>
      <c r="F4" s="628"/>
      <c r="G4" s="631"/>
      <c r="H4" s="380" t="s">
        <v>697</v>
      </c>
      <c r="I4" s="380"/>
      <c r="J4" s="605"/>
      <c r="K4" s="381"/>
      <c r="L4" s="192">
        <f t="shared" si="0"/>
        <v>203</v>
      </c>
      <c r="M4" s="192">
        <f t="shared" ref="M4:M30" si="5">M5+7</f>
        <v>197</v>
      </c>
    </row>
    <row r="5" spans="1:14" ht="39.5" thickBot="1">
      <c r="A5" s="193">
        <f t="shared" si="1"/>
        <v>3</v>
      </c>
      <c r="B5" s="194">
        <f t="shared" si="3"/>
        <v>45187</v>
      </c>
      <c r="C5" s="231">
        <f t="shared" si="4"/>
        <v>45193</v>
      </c>
      <c r="D5" s="382" t="str">
        <f t="shared" si="2"/>
        <v>18/09/23
au
24/09/23</v>
      </c>
      <c r="E5" s="626"/>
      <c r="F5" s="629"/>
      <c r="G5" s="632"/>
      <c r="H5" s="383" t="s">
        <v>698</v>
      </c>
      <c r="I5" s="383"/>
      <c r="J5" s="383"/>
      <c r="K5" s="384" t="s">
        <v>667</v>
      </c>
      <c r="L5" s="192">
        <f t="shared" si="0"/>
        <v>196</v>
      </c>
      <c r="M5" s="192">
        <f t="shared" si="5"/>
        <v>190</v>
      </c>
    </row>
    <row r="6" spans="1:14" ht="31.5" customHeight="1">
      <c r="A6" s="193">
        <f t="shared" si="1"/>
        <v>4</v>
      </c>
      <c r="B6" s="194">
        <f t="shared" si="3"/>
        <v>45194</v>
      </c>
      <c r="C6" s="231">
        <f t="shared" si="4"/>
        <v>45200</v>
      </c>
      <c r="D6" s="385" t="str">
        <f t="shared" si="2"/>
        <v>25/09/23
au
01/10/23</v>
      </c>
      <c r="E6" s="639" t="str">
        <f>TRI_Semestre!A9</f>
        <v>Cycle 2 - Modélisation des systèmes mécaniques dans le but de choisir les actionneurs</v>
      </c>
      <c r="F6" s="641" t="str">
        <f>Cycle_02!F2</f>
        <v>Comment dimensionner (c'est-à-dire choisir le couple/vitesse de rotation ou effort/vitesse de translation) des actionneurs ?</v>
      </c>
      <c r="G6" s="643"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640"/>
      <c r="F7" s="642"/>
      <c r="G7" s="644"/>
      <c r="H7" s="389" t="s">
        <v>671</v>
      </c>
      <c r="I7" s="389"/>
      <c r="J7" s="389" t="s">
        <v>670</v>
      </c>
      <c r="K7" s="390" t="s">
        <v>667</v>
      </c>
      <c r="L7" s="192">
        <f t="shared" si="0"/>
        <v>182</v>
      </c>
      <c r="M7" s="192">
        <f t="shared" si="5"/>
        <v>176</v>
      </c>
    </row>
    <row r="8" spans="1:14" ht="31.5">
      <c r="A8" s="193">
        <f t="shared" si="1"/>
        <v>6</v>
      </c>
      <c r="B8" s="194">
        <f t="shared" si="3"/>
        <v>45208</v>
      </c>
      <c r="C8" s="231">
        <f t="shared" si="4"/>
        <v>45214</v>
      </c>
      <c r="D8" s="388" t="str">
        <f t="shared" si="2"/>
        <v>09/10/23
au
15/10/23</v>
      </c>
      <c r="E8" s="639"/>
      <c r="F8" s="641"/>
      <c r="G8" s="643"/>
      <c r="H8" s="601"/>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640"/>
      <c r="F9" s="642"/>
      <c r="G9" s="644"/>
      <c r="H9" s="392"/>
      <c r="I9" s="392"/>
      <c r="J9" s="392"/>
      <c r="K9" s="232" t="s">
        <v>667</v>
      </c>
      <c r="L9" s="192">
        <f t="shared" si="0"/>
        <v>168</v>
      </c>
      <c r="M9" s="192">
        <f t="shared" si="5"/>
        <v>162</v>
      </c>
      <c r="N9" s="273" t="s">
        <v>656</v>
      </c>
    </row>
    <row r="10" spans="1:14" ht="31.5">
      <c r="A10" s="193"/>
      <c r="B10" s="194">
        <f t="shared" si="3"/>
        <v>45222</v>
      </c>
      <c r="C10" s="231">
        <f t="shared" si="4"/>
        <v>45228</v>
      </c>
      <c r="D10" s="355" t="str">
        <f t="shared" si="2"/>
        <v>23/10/23
au
29/10/23</v>
      </c>
      <c r="E10" s="633" t="s">
        <v>557</v>
      </c>
      <c r="F10" s="634"/>
      <c r="G10" s="634"/>
      <c r="H10" s="634"/>
      <c r="I10" s="634"/>
      <c r="J10" s="634"/>
      <c r="K10" s="635"/>
      <c r="L10" s="192">
        <f t="shared" si="0"/>
        <v>161</v>
      </c>
      <c r="M10" s="192">
        <f t="shared" si="5"/>
        <v>155</v>
      </c>
    </row>
    <row r="11" spans="1:14" ht="32" thickBot="1">
      <c r="A11" s="193"/>
      <c r="B11" s="194">
        <f t="shared" si="3"/>
        <v>45229</v>
      </c>
      <c r="C11" s="231">
        <f t="shared" si="4"/>
        <v>45235</v>
      </c>
      <c r="D11" s="393" t="str">
        <f t="shared" si="2"/>
        <v>30/10/23
au
05/11/23</v>
      </c>
      <c r="E11" s="636"/>
      <c r="F11" s="637"/>
      <c r="G11" s="637"/>
      <c r="H11" s="637"/>
      <c r="I11" s="637"/>
      <c r="J11" s="637"/>
      <c r="K11" s="638"/>
      <c r="L11" s="192">
        <f t="shared" si="0"/>
        <v>154</v>
      </c>
      <c r="M11" s="192">
        <f t="shared" si="5"/>
        <v>148</v>
      </c>
    </row>
    <row r="12" spans="1:14" ht="31.5" customHeight="1">
      <c r="A12" s="193">
        <f>A9+1</f>
        <v>8</v>
      </c>
      <c r="B12" s="194">
        <f t="shared" si="3"/>
        <v>45236</v>
      </c>
      <c r="C12" s="231">
        <f t="shared" si="4"/>
        <v>45242</v>
      </c>
      <c r="D12" s="402" t="str">
        <f t="shared" si="2"/>
        <v>06/11/23
au
12/11/23</v>
      </c>
      <c r="E12" s="658" t="str">
        <f>TRI_Semestre!A25</f>
        <v>Cycle 3 - Résolution des actions mécaniques en utilisant les théorèmes généraux de la dynamique</v>
      </c>
      <c r="F12" s="670" t="str">
        <f>Cycle_03!F2</f>
        <v>Comment choisir ou justifier le choix de l'actionneur d'un système complexe, en utilisant les théorèmes généraux ?</v>
      </c>
      <c r="G12" s="664"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c r="A13" s="193">
        <f t="shared" ref="A13:A17" si="6">A12+1</f>
        <v>9</v>
      </c>
      <c r="B13" s="194">
        <f t="shared" si="3"/>
        <v>45243</v>
      </c>
      <c r="C13" s="231">
        <f t="shared" si="4"/>
        <v>45249</v>
      </c>
      <c r="D13" s="405" t="str">
        <f t="shared" si="2"/>
        <v>13/11/23
au
19/11/23</v>
      </c>
      <c r="E13" s="659"/>
      <c r="F13" s="671"/>
      <c r="G13" s="665"/>
      <c r="H13" s="613" t="s">
        <v>694</v>
      </c>
      <c r="I13" s="397"/>
      <c r="J13" s="603" t="s">
        <v>668</v>
      </c>
      <c r="K13" s="406" t="s">
        <v>667</v>
      </c>
      <c r="L13" s="192">
        <f t="shared" si="0"/>
        <v>140</v>
      </c>
      <c r="M13" s="192">
        <f t="shared" si="5"/>
        <v>134</v>
      </c>
    </row>
    <row r="14" spans="1:14" ht="32" thickBot="1">
      <c r="A14" s="193">
        <f t="shared" si="6"/>
        <v>10</v>
      </c>
      <c r="B14" s="194">
        <f t="shared" si="3"/>
        <v>45250</v>
      </c>
      <c r="C14" s="231">
        <f t="shared" si="4"/>
        <v>45256</v>
      </c>
      <c r="D14" s="407" t="str">
        <f t="shared" si="2"/>
        <v>20/11/23
au
26/11/23</v>
      </c>
      <c r="E14" s="660"/>
      <c r="F14" s="672"/>
      <c r="G14" s="666"/>
      <c r="H14" s="585"/>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661" t="str">
        <f>TRI_Semestre!A31</f>
        <v>Cycle 4 - Résolution des lois de mouvement en utilisant les méthodes énergétiques</v>
      </c>
      <c r="F15" s="673" t="str">
        <f>Cycle_04!F2</f>
        <v>Comment choisir ou justifier le choix de l'actionneur d'un système complexe, en utilisant les méthodes énergétiques ?</v>
      </c>
      <c r="G15" s="667"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c r="A16" s="193">
        <f t="shared" si="6"/>
        <v>12</v>
      </c>
      <c r="B16" s="194">
        <f t="shared" si="3"/>
        <v>45264</v>
      </c>
      <c r="C16" s="231">
        <f t="shared" si="4"/>
        <v>45270</v>
      </c>
      <c r="D16" s="261" t="str">
        <f t="shared" si="2"/>
        <v>04/12/23
au
10/12/23</v>
      </c>
      <c r="E16" s="662"/>
      <c r="F16" s="674"/>
      <c r="G16" s="668"/>
      <c r="H16" s="602" t="s">
        <v>700</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663"/>
      <c r="F17" s="675"/>
      <c r="G17" s="669"/>
      <c r="H17" s="614" t="s">
        <v>696</v>
      </c>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c r="A19" s="270"/>
      <c r="B19" s="263">
        <f t="shared" si="3"/>
        <v>45285</v>
      </c>
      <c r="C19" s="264">
        <f t="shared" si="4"/>
        <v>45291</v>
      </c>
      <c r="D19" s="411" t="str">
        <f t="shared" si="2"/>
        <v>25/12/23
au
31/12/23</v>
      </c>
      <c r="E19" s="645" t="s">
        <v>75</v>
      </c>
      <c r="F19" s="645"/>
      <c r="G19" s="645"/>
      <c r="H19" s="645"/>
      <c r="I19" s="645"/>
      <c r="J19" s="645"/>
      <c r="K19" s="645"/>
      <c r="L19" s="192">
        <f t="shared" si="0"/>
        <v>98</v>
      </c>
      <c r="M19" s="192">
        <f t="shared" si="5"/>
        <v>92</v>
      </c>
    </row>
    <row r="20" spans="1:19" ht="31.5" customHeight="1" thickBot="1">
      <c r="A20" s="233"/>
      <c r="B20" s="265">
        <f t="shared" si="3"/>
        <v>45292</v>
      </c>
      <c r="C20" s="266"/>
      <c r="D20" s="411" t="str">
        <f t="shared" si="2"/>
        <v>01/01/24
au
00/01/00</v>
      </c>
      <c r="E20" s="646"/>
      <c r="F20" s="646"/>
      <c r="G20" s="646"/>
      <c r="H20" s="646"/>
      <c r="I20" s="646"/>
      <c r="J20" s="646"/>
      <c r="K20" s="646"/>
      <c r="L20" s="192">
        <f t="shared" si="0"/>
        <v>91</v>
      </c>
      <c r="M20" s="192">
        <f t="shared" si="5"/>
        <v>85</v>
      </c>
    </row>
    <row r="21" spans="1:19" ht="78.5" thickBot="1">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c r="A23" s="234">
        <f>A22+1</f>
        <v>17</v>
      </c>
      <c r="B23" s="267">
        <f t="shared" si="3"/>
        <v>45313</v>
      </c>
      <c r="C23" s="268">
        <f t="shared" si="4"/>
        <v>45319</v>
      </c>
      <c r="D23" s="414" t="str">
        <f t="shared" si="2"/>
        <v>22/01/24
au
28/01/24</v>
      </c>
      <c r="E23" s="647" t="str">
        <f>TRI_Semestre!A44</f>
        <v>Cycle 6 - Conception de la commande des systèmes asservis</v>
      </c>
      <c r="F23" s="650" t="str">
        <f>Cycle_06!F2</f>
        <v>Comment corriger le comportement d'un système asservi pour qu'il répondre au cahier des charges ?</v>
      </c>
      <c r="G23" s="653"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648"/>
      <c r="F24" s="651"/>
      <c r="G24" s="654"/>
      <c r="H24" s="584" t="s">
        <v>673</v>
      </c>
      <c r="I24" s="280"/>
      <c r="J24" s="280"/>
      <c r="K24" s="236"/>
      <c r="L24" s="192">
        <f t="shared" si="0"/>
        <v>63</v>
      </c>
      <c r="M24" s="192">
        <f t="shared" si="5"/>
        <v>57</v>
      </c>
    </row>
    <row r="25" spans="1:19" ht="52.5" thickBot="1">
      <c r="A25" s="193">
        <f>A24+1</f>
        <v>19</v>
      </c>
      <c r="B25" s="194">
        <f t="shared" si="3"/>
        <v>45327</v>
      </c>
      <c r="C25" s="231">
        <f t="shared" si="4"/>
        <v>45333</v>
      </c>
      <c r="D25" s="269" t="str">
        <f t="shared" si="2"/>
        <v>05/02/24
au
11/02/24</v>
      </c>
      <c r="E25" s="649"/>
      <c r="F25" s="652"/>
      <c r="G25" s="655"/>
      <c r="H25" s="612" t="s">
        <v>702</v>
      </c>
      <c r="L25" s="192">
        <f t="shared" si="0"/>
        <v>56</v>
      </c>
      <c r="M25" s="192">
        <f t="shared" si="5"/>
        <v>50</v>
      </c>
    </row>
    <row r="26" spans="1:19" ht="91">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c r="A27" s="193"/>
      <c r="B27" s="194">
        <f t="shared" si="3"/>
        <v>45341</v>
      </c>
      <c r="C27" s="231">
        <f t="shared" si="4"/>
        <v>45347</v>
      </c>
      <c r="D27" s="270" t="str">
        <f t="shared" si="2"/>
        <v>19/02/24
au
25/02/24</v>
      </c>
      <c r="E27" s="656" t="s">
        <v>234</v>
      </c>
      <c r="F27" s="657"/>
      <c r="G27" s="657"/>
      <c r="H27" s="657"/>
      <c r="I27" s="657"/>
      <c r="J27" s="657"/>
      <c r="K27" s="657"/>
      <c r="L27" s="192">
        <f t="shared" si="0"/>
        <v>42</v>
      </c>
      <c r="M27" s="192">
        <f t="shared" si="5"/>
        <v>36</v>
      </c>
    </row>
    <row r="28" spans="1:19" ht="31.5" customHeight="1" thickBot="1">
      <c r="A28" s="193"/>
      <c r="B28" s="194">
        <f t="shared" si="3"/>
        <v>45348</v>
      </c>
      <c r="C28" s="231">
        <f t="shared" si="4"/>
        <v>45354</v>
      </c>
      <c r="D28" s="417" t="str">
        <f t="shared" si="2"/>
        <v>26/02/24
au
03/03/24</v>
      </c>
      <c r="E28" s="656"/>
      <c r="F28" s="657"/>
      <c r="G28" s="657"/>
      <c r="H28" s="657"/>
      <c r="I28" s="657"/>
      <c r="J28" s="657"/>
      <c r="K28" s="657"/>
      <c r="L28" s="192">
        <f t="shared" si="0"/>
        <v>35</v>
      </c>
      <c r="M28" s="192">
        <f t="shared" si="5"/>
        <v>29</v>
      </c>
    </row>
    <row r="29" spans="1:19" ht="65.150000000000006" customHeight="1">
      <c r="A29" s="193">
        <v>21</v>
      </c>
      <c r="B29" s="194">
        <f t="shared" si="3"/>
        <v>45355</v>
      </c>
      <c r="C29" s="231">
        <f t="shared" si="4"/>
        <v>45361</v>
      </c>
      <c r="D29" s="417" t="str">
        <f t="shared" si="2"/>
        <v>04/03/24
au
10/03/24</v>
      </c>
      <c r="E29" s="618" t="str">
        <f>TRI_Semestre!A37</f>
        <v>Cycle 5 - Résolution de problèmes par utilisation de l'ingéniérie numérique ou l'apprentissage automatisé</v>
      </c>
      <c r="F29" s="616" t="str">
        <f>Cycle_05!F2</f>
        <v>Comment réaliser un modèle complexe à partir de données ?</v>
      </c>
      <c r="G29" s="616"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22</v>
      </c>
      <c r="B30" s="194">
        <f t="shared" si="3"/>
        <v>45362</v>
      </c>
      <c r="C30" s="231">
        <f t="shared" si="4"/>
        <v>45368</v>
      </c>
      <c r="D30" s="417" t="str">
        <f t="shared" si="2"/>
        <v>11/03/24
au
17/03/24</v>
      </c>
      <c r="E30" s="619"/>
      <c r="F30" s="617"/>
      <c r="G30" s="617"/>
      <c r="H30" s="615" t="s">
        <v>674</v>
      </c>
      <c r="I30" s="415"/>
      <c r="J30" s="415"/>
      <c r="K30" s="416"/>
      <c r="L30" s="192">
        <f t="shared" si="0"/>
        <v>21</v>
      </c>
      <c r="M30" s="192">
        <f t="shared" si="5"/>
        <v>15</v>
      </c>
    </row>
    <row r="31" spans="1:19" ht="39">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c r="A32" s="193">
        <f>A31+1</f>
        <v>24</v>
      </c>
      <c r="B32" s="194">
        <f t="shared" si="3"/>
        <v>45376</v>
      </c>
      <c r="C32" s="231">
        <f t="shared" si="4"/>
        <v>45382</v>
      </c>
      <c r="D32" s="419" t="str">
        <f t="shared" si="2"/>
        <v>25/03/24
au
31/03/24</v>
      </c>
      <c r="E32" s="1511" t="s">
        <v>704</v>
      </c>
      <c r="F32" s="420"/>
      <c r="G32" s="420"/>
      <c r="H32" s="420"/>
      <c r="I32" s="420"/>
      <c r="J32" s="610" t="s">
        <v>669</v>
      </c>
      <c r="K32" s="421"/>
      <c r="L32" s="192">
        <f t="shared" ref="L32" si="7">M32+6</f>
        <v>7</v>
      </c>
      <c r="M32" s="192">
        <v>1</v>
      </c>
    </row>
    <row r="33" spans="1:12" ht="32" thickBot="1">
      <c r="A33" s="193">
        <v>25</v>
      </c>
      <c r="B33" s="194">
        <f t="shared" si="3"/>
        <v>45383</v>
      </c>
      <c r="C33" s="231">
        <f t="shared" si="4"/>
        <v>45389</v>
      </c>
      <c r="D33" s="422" t="str">
        <f t="shared" si="2"/>
        <v>01/04/24
au
07/04/24</v>
      </c>
      <c r="E33" s="423"/>
      <c r="F33" s="424"/>
      <c r="G33" s="424"/>
      <c r="H33" s="424"/>
      <c r="I33" s="424"/>
      <c r="J33" s="609"/>
      <c r="K33" s="425"/>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620" t="s">
        <v>216</v>
      </c>
      <c r="F35" s="621"/>
      <c r="G35" s="621"/>
      <c r="H35" s="621"/>
      <c r="I35" s="621"/>
      <c r="J35" s="621"/>
      <c r="K35" s="621"/>
    </row>
    <row r="36" spans="1:12" ht="31.5">
      <c r="A36" s="193"/>
      <c r="B36" s="194">
        <f t="shared" si="3"/>
        <v>45404</v>
      </c>
      <c r="C36" s="194">
        <f t="shared" si="4"/>
        <v>45410</v>
      </c>
      <c r="D36" s="195" t="str">
        <f t="shared" si="2"/>
        <v>22/04/24
au
28/04/24</v>
      </c>
      <c r="E36" s="622"/>
      <c r="F36" s="623"/>
      <c r="G36" s="623"/>
      <c r="H36" s="623"/>
      <c r="I36" s="623"/>
      <c r="J36" s="623"/>
      <c r="K36" s="623"/>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cols>
    <col min="1" max="10" width="13.81640625" style="452" customWidth="1"/>
    <col min="11" max="16384" width="10.81640625" style="452"/>
  </cols>
  <sheetData>
    <row r="1" spans="1:11" ht="12.5" thickBot="1">
      <c r="A1" s="731" t="s">
        <v>100</v>
      </c>
      <c r="B1" s="732"/>
      <c r="C1" s="732"/>
      <c r="D1" s="732"/>
      <c r="E1" s="733"/>
      <c r="F1" s="731" t="s">
        <v>101</v>
      </c>
      <c r="G1" s="732"/>
      <c r="H1" s="732"/>
      <c r="I1" s="732"/>
      <c r="J1" s="732"/>
    </row>
    <row r="2" spans="1:11" ht="12.5" thickBot="1">
      <c r="A2" s="734" t="str">
        <f>TRI_Semestre!A1</f>
        <v>Cycle 1 - Modélisation multiphysique des systèmes</v>
      </c>
      <c r="B2" s="735"/>
      <c r="C2" s="735"/>
      <c r="D2" s="735"/>
      <c r="E2" s="735"/>
      <c r="F2" s="736" t="s">
        <v>654</v>
      </c>
      <c r="G2" s="737"/>
      <c r="H2" s="737"/>
      <c r="I2" s="737"/>
      <c r="J2" s="738"/>
    </row>
    <row r="3" spans="1:11" ht="12.5" thickBot="1">
      <c r="F3" s="453"/>
      <c r="G3" s="453"/>
      <c r="H3" s="453"/>
      <c r="I3" s="453"/>
      <c r="J3" s="453"/>
    </row>
    <row r="4" spans="1:11">
      <c r="A4" s="731" t="s">
        <v>108</v>
      </c>
      <c r="B4" s="732"/>
      <c r="C4" s="751" t="s">
        <v>77</v>
      </c>
      <c r="D4" s="751"/>
      <c r="E4" s="751"/>
      <c r="F4" s="751" t="s">
        <v>1</v>
      </c>
      <c r="G4" s="751"/>
      <c r="H4" s="751"/>
      <c r="I4" s="751"/>
      <c r="J4" s="752"/>
    </row>
    <row r="5" spans="1:11" s="463" customFormat="1" ht="38.5" customHeight="1">
      <c r="A5" s="753" t="s">
        <v>577</v>
      </c>
      <c r="B5" s="686"/>
      <c r="C5" s="686" t="str">
        <f>TRI_Semestre!C3</f>
        <v>A3-05 - Caractériser un constituant de la chaine de puissance.</v>
      </c>
      <c r="D5" s="686"/>
      <c r="E5" s="686"/>
      <c r="F5" s="686" t="str">
        <f>VLOOKUP(C5,PCSI_PSI!$P$2:$Q$93,2)</f>
        <v>Alimentation d'énergie.
Association de préactionneurs et d’actionneurs : caractéristiques, réversibilité, domaines d'application.
Transmetteurs de puissance : caractéristiques, réversibilité, domaines d'application.</v>
      </c>
      <c r="G5" s="686"/>
      <c r="H5" s="686"/>
      <c r="I5" s="686"/>
      <c r="J5" s="687"/>
    </row>
    <row r="6" spans="1:11" ht="23.15" customHeight="1">
      <c r="A6" s="753" t="s">
        <v>578</v>
      </c>
      <c r="B6" s="686"/>
      <c r="C6" s="686" t="str">
        <f>TRI_Semestre!C4</f>
        <v>B2-02 - Compléter un modèle multiphysique.</v>
      </c>
      <c r="D6" s="686"/>
      <c r="E6" s="686"/>
      <c r="F6" s="684" t="str">
        <f>VLOOKUP(C6,PCSI_PSI!$P$2:$Q$93,2)</f>
        <v>Paramètres d'un modèle.
Grandeurs flux et effort.
Sources parfaites.</v>
      </c>
      <c r="G6" s="684"/>
      <c r="H6" s="684"/>
      <c r="I6" s="684"/>
      <c r="J6" s="685"/>
    </row>
    <row r="7" spans="1:11" ht="23.15" customHeight="1">
      <c r="A7" s="753" t="s">
        <v>578</v>
      </c>
      <c r="B7" s="686"/>
      <c r="C7" s="686" t="str">
        <f>TRI_Semestre!C5</f>
        <v>B2-03 - Associer un modèle aux composants des chaines fonctionnelles.</v>
      </c>
      <c r="D7" s="686"/>
      <c r="E7" s="686"/>
      <c r="F7" s="684"/>
      <c r="G7" s="684"/>
      <c r="H7" s="684"/>
      <c r="I7" s="684"/>
      <c r="J7" s="685"/>
    </row>
    <row r="8" spans="1:11" ht="29.15" customHeight="1">
      <c r="A8" s="753" t="s">
        <v>578</v>
      </c>
      <c r="B8" s="686"/>
      <c r="C8" s="686" t="str">
        <f>TRI_Semestre!C6</f>
        <v>B2-08 - Simplifier un modèle.</v>
      </c>
      <c r="D8" s="686"/>
      <c r="E8" s="686"/>
      <c r="F8" s="686" t="str">
        <f>VLOOKUP(C8,PCSI_PSI!$P$2:$Q$93,2)</f>
        <v>Linéarisation d'un modèle autour d'un point de fonctionnement.
Pôles dominants et réduction de l’ordre du modèle :  principe,  justification, limites.</v>
      </c>
      <c r="G8" s="686"/>
      <c r="H8" s="686"/>
      <c r="I8" s="686"/>
      <c r="J8" s="687"/>
    </row>
    <row r="9" spans="1:11" ht="64" customHeight="1" thickBot="1">
      <c r="A9" s="748" t="s">
        <v>602</v>
      </c>
      <c r="B9" s="749"/>
      <c r="C9" s="749" t="s">
        <v>601</v>
      </c>
      <c r="D9" s="749"/>
      <c r="E9" s="749"/>
      <c r="F9" s="754"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4"/>
      <c r="H9" s="754"/>
      <c r="I9" s="754"/>
      <c r="J9" s="755"/>
      <c r="K9" s="574" t="s">
        <v>604</v>
      </c>
    </row>
    <row r="10" spans="1:11" ht="12.5" thickBot="1"/>
    <row r="11" spans="1:11">
      <c r="A11" s="731" t="s">
        <v>95</v>
      </c>
      <c r="B11" s="732"/>
      <c r="C11" s="732"/>
      <c r="D11" s="732"/>
      <c r="E11" s="732"/>
      <c r="F11" s="731" t="s">
        <v>622</v>
      </c>
      <c r="G11" s="732"/>
      <c r="H11" s="732"/>
      <c r="I11" s="732"/>
      <c r="J11" s="733"/>
    </row>
    <row r="12" spans="1:11" ht="58" customHeight="1" thickBot="1">
      <c r="A12" s="742" t="s">
        <v>584</v>
      </c>
      <c r="B12" s="743"/>
      <c r="C12" s="743"/>
      <c r="D12" s="743"/>
      <c r="E12" s="743"/>
      <c r="F12" s="744" t="s">
        <v>585</v>
      </c>
      <c r="G12" s="743"/>
      <c r="H12" s="743"/>
      <c r="I12" s="743"/>
      <c r="J12" s="745"/>
      <c r="K12" s="452" t="s">
        <v>655</v>
      </c>
    </row>
    <row r="13" spans="1:11" ht="12.5" thickBot="1">
      <c r="J13" s="453"/>
    </row>
    <row r="14" spans="1:11">
      <c r="A14" s="731" t="s">
        <v>111</v>
      </c>
      <c r="B14" s="732"/>
      <c r="C14" s="732"/>
      <c r="D14" s="732"/>
      <c r="E14" s="732"/>
      <c r="F14" s="731" t="s">
        <v>72</v>
      </c>
      <c r="G14" s="732"/>
      <c r="H14" s="732"/>
      <c r="I14" s="732"/>
      <c r="J14" s="733"/>
    </row>
    <row r="15" spans="1:11" ht="12.5" thickBot="1">
      <c r="A15" s="746"/>
      <c r="B15" s="747"/>
      <c r="C15" s="747"/>
      <c r="D15" s="747"/>
      <c r="E15" s="747"/>
      <c r="F15" s="748"/>
      <c r="G15" s="749"/>
      <c r="H15" s="749"/>
      <c r="I15" s="749"/>
      <c r="J15" s="750"/>
    </row>
    <row r="16" spans="1:11" ht="12.5" thickBot="1"/>
    <row r="17" spans="1:10" ht="12.5" thickBot="1">
      <c r="A17" s="731" t="s">
        <v>96</v>
      </c>
      <c r="B17" s="732"/>
      <c r="C17" s="732"/>
      <c r="D17" s="732"/>
      <c r="E17" s="732"/>
      <c r="F17" s="732"/>
      <c r="G17" s="732"/>
      <c r="H17" s="732"/>
      <c r="I17" s="732"/>
      <c r="J17" s="733"/>
    </row>
    <row r="18" spans="1:10">
      <c r="A18" s="705" t="s">
        <v>594</v>
      </c>
      <c r="B18" s="706"/>
      <c r="C18" s="706"/>
      <c r="D18" s="706"/>
      <c r="E18" s="706"/>
      <c r="F18" s="706" t="s">
        <v>595</v>
      </c>
      <c r="G18" s="706"/>
      <c r="H18" s="706"/>
      <c r="I18" s="706"/>
      <c r="J18" s="760"/>
    </row>
    <row r="19" spans="1:10" s="482" customFormat="1">
      <c r="A19" s="756" t="s">
        <v>596</v>
      </c>
      <c r="B19" s="757"/>
      <c r="C19" s="757"/>
      <c r="D19" s="757"/>
      <c r="E19" s="757"/>
      <c r="F19" s="697" t="s">
        <v>593</v>
      </c>
      <c r="G19" s="697"/>
      <c r="H19" s="697"/>
      <c r="I19" s="697"/>
      <c r="J19" s="698"/>
    </row>
    <row r="20" spans="1:10">
      <c r="A20" s="696" t="s">
        <v>597</v>
      </c>
      <c r="B20" s="697"/>
      <c r="C20" s="697"/>
      <c r="D20" s="697"/>
      <c r="E20" s="697"/>
      <c r="F20" s="697" t="s">
        <v>598</v>
      </c>
      <c r="G20" s="697"/>
      <c r="H20" s="697"/>
      <c r="I20" s="697"/>
      <c r="J20" s="698"/>
    </row>
    <row r="21" spans="1:10" ht="15" customHeight="1" thickBot="1">
      <c r="A21" s="758" t="s">
        <v>599</v>
      </c>
      <c r="B21" s="759"/>
      <c r="C21" s="759"/>
      <c r="D21" s="759"/>
      <c r="E21" s="759"/>
      <c r="F21" s="681"/>
      <c r="G21" s="682"/>
      <c r="H21" s="682"/>
      <c r="I21" s="682"/>
      <c r="J21" s="683"/>
    </row>
    <row r="22" spans="1:10" ht="12.5" thickBot="1">
      <c r="F22" s="453"/>
      <c r="G22" s="453"/>
      <c r="H22" s="453"/>
      <c r="I22" s="453"/>
    </row>
    <row r="23" spans="1:10" ht="24">
      <c r="A23" s="454" t="s">
        <v>105</v>
      </c>
      <c r="B23" s="739" t="s">
        <v>102</v>
      </c>
      <c r="C23" s="740"/>
      <c r="D23" s="741"/>
      <c r="E23" s="739" t="s">
        <v>103</v>
      </c>
      <c r="F23" s="740"/>
      <c r="G23" s="741"/>
      <c r="H23" s="739" t="s">
        <v>104</v>
      </c>
      <c r="I23" s="740"/>
      <c r="J23" s="741"/>
    </row>
    <row r="24" spans="1:10" ht="32.5" customHeight="1" thickBot="1">
      <c r="A24" s="464" t="s">
        <v>97</v>
      </c>
      <c r="B24" s="699" t="s">
        <v>581</v>
      </c>
      <c r="C24" s="700"/>
      <c r="D24" s="701"/>
      <c r="E24" s="699" t="s">
        <v>582</v>
      </c>
      <c r="F24" s="702"/>
      <c r="G24" s="703"/>
      <c r="H24" s="704" t="s">
        <v>583</v>
      </c>
      <c r="I24" s="702"/>
      <c r="J24" s="703"/>
    </row>
    <row r="25" spans="1:10" ht="39.65" customHeight="1" thickBot="1">
      <c r="A25" s="568" t="s">
        <v>235</v>
      </c>
      <c r="B25" s="688" t="s">
        <v>586</v>
      </c>
      <c r="C25" s="689"/>
      <c r="D25" s="690"/>
      <c r="E25" s="691" t="s">
        <v>608</v>
      </c>
      <c r="F25" s="692"/>
      <c r="G25" s="693"/>
      <c r="H25" s="691" t="s">
        <v>610</v>
      </c>
      <c r="I25" s="694"/>
      <c r="J25" s="695"/>
    </row>
    <row r="26" spans="1:10" ht="39.65" customHeight="1" thickBot="1">
      <c r="A26" s="575"/>
      <c r="B26" s="578"/>
      <c r="C26" s="579"/>
      <c r="D26" s="580"/>
      <c r="E26" s="576"/>
      <c r="F26" s="577"/>
      <c r="G26" s="562"/>
      <c r="H26" s="576"/>
      <c r="I26" s="581"/>
      <c r="J26" s="563"/>
    </row>
    <row r="27" spans="1:10" ht="120">
      <c r="A27" s="676" t="s">
        <v>98</v>
      </c>
      <c r="B27" s="560" t="s">
        <v>605</v>
      </c>
      <c r="C27" s="561" t="s">
        <v>606</v>
      </c>
      <c r="D27" s="569" t="s">
        <v>607</v>
      </c>
      <c r="E27" s="679" t="s">
        <v>609</v>
      </c>
      <c r="F27" s="680"/>
      <c r="G27" s="562"/>
      <c r="H27" s="679" t="s">
        <v>623</v>
      </c>
      <c r="I27" s="680"/>
      <c r="J27" s="563"/>
    </row>
    <row r="28" spans="1:10" ht="14.5" customHeight="1">
      <c r="A28" s="677"/>
      <c r="B28" s="455"/>
      <c r="C28" s="684"/>
      <c r="D28" s="685"/>
      <c r="E28" s="456"/>
      <c r="F28" s="557"/>
      <c r="G28" s="457"/>
      <c r="H28" s="458"/>
      <c r="I28" s="564"/>
      <c r="J28" s="457"/>
    </row>
    <row r="29" spans="1:10" ht="15" customHeight="1" thickBot="1">
      <c r="A29" s="678"/>
      <c r="B29" s="558"/>
      <c r="C29" s="565"/>
      <c r="D29" s="566"/>
      <c r="E29" s="567"/>
      <c r="F29" s="565"/>
      <c r="G29" s="566"/>
      <c r="H29" s="567"/>
      <c r="I29" s="565"/>
      <c r="J29" s="566"/>
    </row>
    <row r="30" spans="1:10" ht="28" customHeight="1">
      <c r="A30" s="676" t="s">
        <v>611</v>
      </c>
      <c r="B30" s="713" t="s">
        <v>612</v>
      </c>
      <c r="C30" s="714"/>
      <c r="D30" s="715"/>
      <c r="E30" s="713" t="s">
        <v>614</v>
      </c>
      <c r="F30" s="714"/>
      <c r="G30" s="715"/>
      <c r="H30" s="714" t="s">
        <v>624</v>
      </c>
      <c r="I30" s="714"/>
      <c r="J30" s="715"/>
    </row>
    <row r="31" spans="1:10" ht="34" customHeight="1">
      <c r="A31" s="677"/>
      <c r="B31" s="716" t="s">
        <v>613</v>
      </c>
      <c r="C31" s="717"/>
      <c r="D31" s="718"/>
      <c r="E31" s="728" t="s">
        <v>618</v>
      </c>
      <c r="F31" s="729"/>
      <c r="G31" s="730"/>
      <c r="H31" s="488"/>
      <c r="I31" s="488"/>
      <c r="J31" s="489"/>
    </row>
    <row r="32" spans="1:10" ht="34" customHeight="1" thickBot="1">
      <c r="A32" s="678"/>
      <c r="B32" s="490"/>
      <c r="C32" s="491"/>
      <c r="D32" s="492"/>
      <c r="E32" s="490"/>
      <c r="F32" s="491"/>
      <c r="G32" s="492"/>
      <c r="H32" s="491"/>
      <c r="I32" s="491"/>
      <c r="J32" s="492"/>
    </row>
    <row r="33" spans="1:10" ht="25" customHeight="1">
      <c r="A33" s="464" t="s">
        <v>99</v>
      </c>
      <c r="B33" s="719"/>
      <c r="C33" s="720"/>
      <c r="D33" s="721"/>
      <c r="E33" s="722"/>
      <c r="F33" s="723"/>
      <c r="G33" s="724"/>
      <c r="H33" s="725"/>
      <c r="I33" s="726"/>
      <c r="J33" s="727"/>
    </row>
    <row r="34" spans="1:10" ht="25" customHeight="1" thickBot="1">
      <c r="A34" s="559" t="s">
        <v>244</v>
      </c>
      <c r="B34" s="707"/>
      <c r="C34" s="708"/>
      <c r="D34" s="709"/>
      <c r="E34" s="707"/>
      <c r="F34" s="708"/>
      <c r="G34" s="709"/>
      <c r="H34" s="710"/>
      <c r="I34" s="711"/>
      <c r="J34" s="712"/>
    </row>
    <row r="37" spans="1:10">
      <c r="B37" s="452" t="s">
        <v>658</v>
      </c>
      <c r="C37" s="452" t="s">
        <v>81</v>
      </c>
      <c r="D37" s="452" t="s">
        <v>659</v>
      </c>
    </row>
    <row r="38" spans="1:10">
      <c r="D38" s="452" t="s">
        <v>660</v>
      </c>
    </row>
    <row r="39" spans="1:10">
      <c r="D39" s="452" t="s">
        <v>661</v>
      </c>
    </row>
    <row r="40" spans="1:10">
      <c r="D40" s="452" t="s">
        <v>665</v>
      </c>
    </row>
    <row r="41" spans="1:10">
      <c r="D41" s="452" t="s">
        <v>662</v>
      </c>
    </row>
    <row r="42" spans="1:10">
      <c r="D42" s="452" t="s">
        <v>663</v>
      </c>
    </row>
    <row r="43" spans="1:10">
      <c r="D43" s="452"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cols>
    <col min="1" max="13" width="14" style="452" customWidth="1"/>
    <col min="14" max="16384" width="10.81640625" style="452"/>
  </cols>
  <sheetData>
    <row r="1" spans="1:12">
      <c r="A1" s="764" t="s">
        <v>100</v>
      </c>
      <c r="B1" s="765"/>
      <c r="C1" s="765"/>
      <c r="D1" s="765"/>
      <c r="E1" s="766"/>
      <c r="F1" s="765" t="s">
        <v>101</v>
      </c>
      <c r="G1" s="765"/>
      <c r="H1" s="765"/>
      <c r="I1" s="765"/>
      <c r="J1" s="766"/>
    </row>
    <row r="2" spans="1:12" ht="24.65" customHeight="1" thickBot="1">
      <c r="A2" s="767" t="str">
        <f>TRI_Semestre!A9</f>
        <v>Cycle 2 - Modélisation des systèmes mécaniques dans le but de choisir les actionneurs</v>
      </c>
      <c r="B2" s="768"/>
      <c r="C2" s="768"/>
      <c r="D2" s="768"/>
      <c r="E2" s="769"/>
      <c r="F2" s="770" t="s">
        <v>592</v>
      </c>
      <c r="G2" s="770"/>
      <c r="H2" s="770"/>
      <c r="I2" s="770"/>
      <c r="J2" s="771"/>
    </row>
    <row r="3" spans="1:12" ht="12.5" thickBot="1">
      <c r="F3" s="453"/>
      <c r="G3" s="453"/>
      <c r="H3" s="453"/>
      <c r="I3" s="453"/>
      <c r="J3" s="453"/>
    </row>
    <row r="4" spans="1:12" ht="12.5" thickBot="1">
      <c r="A4" s="764" t="s">
        <v>108</v>
      </c>
      <c r="B4" s="765"/>
      <c r="C4" s="765" t="s">
        <v>77</v>
      </c>
      <c r="D4" s="765"/>
      <c r="E4" s="765"/>
      <c r="F4" s="772" t="s">
        <v>1</v>
      </c>
      <c r="G4" s="772"/>
      <c r="H4" s="772"/>
      <c r="I4" s="772"/>
      <c r="J4" s="773"/>
    </row>
    <row r="5" spans="1:12" s="463" customFormat="1" ht="23.5" customHeight="1">
      <c r="A5" s="774" t="s">
        <v>578</v>
      </c>
      <c r="B5" s="775"/>
      <c r="C5" s="775" t="str">
        <f>TRI_Semestre!C11</f>
        <v>B2-10 - Déterminer les caractéristiques d'un solide ou d'un ensemble de solides indéformables.</v>
      </c>
      <c r="D5" s="775"/>
      <c r="E5" s="775"/>
      <c r="F5" s="775" t="str">
        <f>VLOOKUP(C5,PCSI_PSI!$P$2:$Q$93,2)</f>
        <v>Solide indéformable : définition, repère, équivalence solide/repère, volume et masse; centre d'inertie, matrice d'inertie.</v>
      </c>
      <c r="G5" s="775"/>
      <c r="H5" s="775"/>
      <c r="I5" s="775"/>
      <c r="J5" s="776"/>
    </row>
    <row r="6" spans="1:12" ht="35.5" customHeight="1">
      <c r="A6" s="777" t="s">
        <v>578</v>
      </c>
      <c r="B6" s="778"/>
      <c r="C6" s="778" t="str">
        <f>TRI_Semestre!C12</f>
        <v>B2-16 - Modifier un modèle pour le rendre isostatique.</v>
      </c>
      <c r="D6" s="778"/>
      <c r="E6" s="778"/>
      <c r="F6" s="778" t="str">
        <f>VLOOKUP(C6,PCSI_PSI!$P$2:$Q$93,2)</f>
        <v>Mobilité du modèle d’un mécanisme. 
Hyperstatisme du modèle.
Substitution de liaisons.</v>
      </c>
      <c r="G6" s="778"/>
      <c r="H6" s="778"/>
      <c r="I6" s="778"/>
      <c r="J6" s="779"/>
    </row>
    <row r="7" spans="1:12" ht="68.150000000000006" customHeight="1">
      <c r="A7" s="777" t="s">
        <v>590</v>
      </c>
      <c r="B7" s="778"/>
      <c r="C7" s="778" t="str">
        <f>TRI_Semestre!C13</f>
        <v>C1-05 - Proposer une démarche permettant la détermination d’une action mécanique inconnue ou d'une loi de mouvement.</v>
      </c>
      <c r="D7" s="778"/>
      <c r="E7" s="778"/>
      <c r="F7" s="778"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78"/>
      <c r="H7" s="778"/>
      <c r="I7" s="778"/>
      <c r="J7" s="779"/>
    </row>
    <row r="8" spans="1:12" ht="96.65" customHeight="1" thickBot="1">
      <c r="A8" s="761" t="s">
        <v>591</v>
      </c>
      <c r="B8" s="762"/>
      <c r="C8" s="762" t="str">
        <f>TRI_Semestre!C14</f>
        <v>C2-08 - Déterminer les actions mécaniques en dynamique dans le cas où le mouvement est imposé.</v>
      </c>
      <c r="D8" s="762"/>
      <c r="E8" s="762"/>
      <c r="F8" s="762"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62"/>
      <c r="H8" s="762"/>
      <c r="I8" s="762"/>
      <c r="J8" s="763"/>
    </row>
    <row r="9" spans="1:12" ht="69.650000000000006" customHeight="1" thickBot="1">
      <c r="A9" s="761" t="s">
        <v>602</v>
      </c>
      <c r="B9" s="762"/>
      <c r="C9" s="762" t="s">
        <v>601</v>
      </c>
      <c r="D9" s="762"/>
      <c r="E9" s="762"/>
      <c r="F9" s="76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62"/>
      <c r="H9" s="762"/>
      <c r="I9" s="762"/>
      <c r="J9" s="763"/>
      <c r="K9" s="493" t="s">
        <v>603</v>
      </c>
    </row>
    <row r="10" spans="1:12" ht="12.5" thickBot="1"/>
    <row r="11" spans="1:12">
      <c r="A11" s="764" t="s">
        <v>95</v>
      </c>
      <c r="B11" s="765"/>
      <c r="C11" s="765"/>
      <c r="D11" s="765"/>
      <c r="E11" s="765"/>
      <c r="F11" s="764" t="s">
        <v>640</v>
      </c>
      <c r="G11" s="765"/>
      <c r="H11" s="765"/>
      <c r="I11" s="765"/>
      <c r="J11" s="766"/>
    </row>
    <row r="12" spans="1:12" ht="12.5" thickBot="1">
      <c r="A12" s="783"/>
      <c r="B12" s="784"/>
      <c r="C12" s="784"/>
      <c r="D12" s="784"/>
      <c r="E12" s="784"/>
      <c r="F12" s="785" t="s">
        <v>641</v>
      </c>
      <c r="G12" s="784"/>
      <c r="H12" s="784"/>
      <c r="I12" s="784"/>
      <c r="J12" s="786"/>
      <c r="L12" s="465" t="s">
        <v>626</v>
      </c>
    </row>
    <row r="13" spans="1:12" ht="12.5" thickBot="1">
      <c r="A13" s="572"/>
      <c r="B13" s="572"/>
      <c r="C13" s="572"/>
      <c r="D13" s="572"/>
      <c r="E13" s="572"/>
      <c r="F13" s="785" t="s">
        <v>615</v>
      </c>
      <c r="G13" s="784"/>
      <c r="H13" s="784"/>
      <c r="I13" s="784"/>
      <c r="J13" s="786"/>
      <c r="L13" s="465"/>
    </row>
    <row r="14" spans="1:12" ht="12.5" thickBot="1">
      <c r="A14" s="572"/>
      <c r="B14" s="572"/>
      <c r="C14" s="572"/>
      <c r="D14" s="572"/>
      <c r="E14" s="572"/>
      <c r="F14" s="785" t="s">
        <v>642</v>
      </c>
      <c r="G14" s="784"/>
      <c r="H14" s="784"/>
      <c r="I14" s="784"/>
      <c r="J14" s="786"/>
      <c r="L14" s="465"/>
    </row>
    <row r="15" spans="1:12" ht="12.5" thickBot="1">
      <c r="J15" s="453"/>
    </row>
    <row r="16" spans="1:12">
      <c r="A16" s="764" t="s">
        <v>111</v>
      </c>
      <c r="B16" s="765"/>
      <c r="C16" s="765"/>
      <c r="D16" s="765"/>
      <c r="E16" s="765"/>
      <c r="F16" s="764" t="s">
        <v>72</v>
      </c>
      <c r="G16" s="765"/>
      <c r="H16" s="765"/>
      <c r="I16" s="765"/>
      <c r="J16" s="766"/>
    </row>
    <row r="17" spans="1:13" ht="12.5" thickBot="1">
      <c r="A17" s="787"/>
      <c r="B17" s="788"/>
      <c r="C17" s="788"/>
      <c r="D17" s="788"/>
      <c r="E17" s="788"/>
      <c r="F17" s="789"/>
      <c r="G17" s="790"/>
      <c r="H17" s="790"/>
      <c r="I17" s="790"/>
      <c r="J17" s="791"/>
    </row>
    <row r="18" spans="1:13" ht="12.5" thickBot="1"/>
    <row r="19" spans="1:13" ht="15" customHeight="1" thickBot="1">
      <c r="A19" s="827" t="s">
        <v>96</v>
      </c>
      <c r="B19" s="828"/>
      <c r="C19" s="828"/>
      <c r="D19" s="828"/>
      <c r="E19" s="828"/>
      <c r="F19" s="828"/>
      <c r="G19" s="828"/>
      <c r="H19" s="828"/>
      <c r="I19" s="828"/>
      <c r="J19" s="828"/>
      <c r="K19" s="828"/>
      <c r="L19" s="828"/>
      <c r="M19" s="829"/>
    </row>
    <row r="20" spans="1:13" ht="24.65" customHeight="1">
      <c r="A20" s="571"/>
      <c r="B20" s="830" t="s">
        <v>632</v>
      </c>
      <c r="C20" s="830"/>
      <c r="D20" s="830"/>
      <c r="E20" s="830" t="s">
        <v>634</v>
      </c>
      <c r="F20" s="830"/>
      <c r="G20" s="830"/>
      <c r="H20" s="830"/>
      <c r="I20" s="830"/>
      <c r="J20" s="830"/>
      <c r="K20" s="830"/>
      <c r="L20" s="830"/>
      <c r="M20" s="830"/>
    </row>
    <row r="21" spans="1:13" ht="24.65" customHeight="1">
      <c r="A21" s="570"/>
      <c r="B21" s="831" t="s">
        <v>633</v>
      </c>
      <c r="C21" s="831"/>
      <c r="D21" s="831"/>
      <c r="E21" s="831" t="s">
        <v>635</v>
      </c>
      <c r="F21" s="831"/>
      <c r="G21" s="831"/>
      <c r="H21" s="831"/>
      <c r="I21" s="831"/>
      <c r="J21" s="831"/>
      <c r="K21" s="831"/>
      <c r="L21" s="831"/>
      <c r="M21" s="831"/>
    </row>
    <row r="22" spans="1:13" ht="12.5" thickBot="1">
      <c r="F22" s="453"/>
      <c r="G22" s="453"/>
      <c r="H22" s="453"/>
      <c r="I22" s="453"/>
    </row>
    <row r="23" spans="1:13" ht="24">
      <c r="A23" s="466" t="s">
        <v>105</v>
      </c>
      <c r="B23" s="780" t="s">
        <v>102</v>
      </c>
      <c r="C23" s="781"/>
      <c r="D23" s="782"/>
      <c r="E23" s="780" t="s">
        <v>103</v>
      </c>
      <c r="F23" s="781"/>
      <c r="G23" s="782"/>
      <c r="H23" s="780" t="s">
        <v>104</v>
      </c>
      <c r="I23" s="781"/>
      <c r="J23" s="782"/>
      <c r="K23" s="780" t="s">
        <v>629</v>
      </c>
      <c r="L23" s="781"/>
      <c r="M23" s="782"/>
    </row>
    <row r="24" spans="1:13" ht="22.5" customHeight="1">
      <c r="A24" s="467" t="s">
        <v>97</v>
      </c>
      <c r="B24" s="792" t="s">
        <v>627</v>
      </c>
      <c r="C24" s="793"/>
      <c r="D24" s="794"/>
      <c r="E24" s="792" t="s">
        <v>628</v>
      </c>
      <c r="F24" s="793"/>
      <c r="G24" s="794"/>
      <c r="H24" s="792" t="s">
        <v>630</v>
      </c>
      <c r="I24" s="793"/>
      <c r="J24" s="794"/>
      <c r="K24" s="792" t="s">
        <v>631</v>
      </c>
      <c r="L24" s="793"/>
      <c r="M24" s="794"/>
    </row>
    <row r="25" spans="1:13" ht="36">
      <c r="A25" s="467" t="s">
        <v>235</v>
      </c>
      <c r="B25" s="795" t="s">
        <v>636</v>
      </c>
      <c r="C25" s="796"/>
      <c r="D25" s="797"/>
      <c r="E25" s="798" t="s">
        <v>637</v>
      </c>
      <c r="F25" s="799"/>
      <c r="G25" s="800"/>
      <c r="H25" s="798" t="s">
        <v>638</v>
      </c>
      <c r="I25" s="801"/>
      <c r="J25" s="802"/>
      <c r="K25" s="798" t="s">
        <v>639</v>
      </c>
      <c r="L25" s="801"/>
      <c r="M25" s="802"/>
    </row>
    <row r="26" spans="1:13">
      <c r="A26" s="467" t="s">
        <v>98</v>
      </c>
      <c r="B26" s="468"/>
      <c r="C26" s="799"/>
      <c r="D26" s="800"/>
      <c r="E26" s="469"/>
      <c r="F26" s="470"/>
      <c r="G26" s="471"/>
      <c r="H26" s="472"/>
      <c r="I26" s="473"/>
      <c r="J26" s="471"/>
      <c r="K26" s="472"/>
      <c r="L26" s="473"/>
      <c r="M26" s="471"/>
    </row>
    <row r="27" spans="1:13" ht="12.5" thickBot="1">
      <c r="A27" s="467"/>
      <c r="B27" s="474"/>
      <c r="C27" s="470"/>
      <c r="D27" s="475"/>
      <c r="E27" s="469"/>
      <c r="F27" s="470"/>
      <c r="G27" s="475"/>
      <c r="H27" s="469"/>
      <c r="I27" s="470"/>
      <c r="J27" s="475"/>
      <c r="K27" s="469"/>
      <c r="L27" s="470"/>
      <c r="M27" s="475"/>
    </row>
    <row r="28" spans="1:13">
      <c r="A28" s="476"/>
      <c r="B28" s="809" t="s">
        <v>616</v>
      </c>
      <c r="C28" s="810"/>
      <c r="D28" s="811"/>
      <c r="E28" s="809"/>
      <c r="F28" s="810"/>
      <c r="G28" s="811"/>
      <c r="H28" s="812" t="s">
        <v>617</v>
      </c>
      <c r="I28" s="813"/>
      <c r="J28" s="814"/>
      <c r="K28" s="812" t="s">
        <v>617</v>
      </c>
      <c r="L28" s="813"/>
      <c r="M28" s="814"/>
    </row>
    <row r="29" spans="1:13">
      <c r="A29" s="477"/>
      <c r="B29" s="815"/>
      <c r="C29" s="816"/>
      <c r="D29" s="817"/>
      <c r="E29" s="815"/>
      <c r="F29" s="816"/>
      <c r="G29" s="817"/>
      <c r="H29" s="815" t="s">
        <v>643</v>
      </c>
      <c r="I29" s="816"/>
      <c r="J29" s="817"/>
      <c r="K29" s="815"/>
      <c r="L29" s="816"/>
      <c r="M29" s="817"/>
    </row>
    <row r="30" spans="1:13" ht="12.5" thickBot="1">
      <c r="A30" s="478"/>
      <c r="B30" s="818"/>
      <c r="C30" s="819"/>
      <c r="D30" s="820"/>
      <c r="E30" s="818"/>
      <c r="F30" s="819"/>
      <c r="G30" s="820"/>
      <c r="H30" s="479"/>
      <c r="I30" s="480"/>
      <c r="J30" s="481"/>
      <c r="K30" s="479"/>
      <c r="L30" s="480"/>
      <c r="M30" s="481"/>
    </row>
    <row r="31" spans="1:13" ht="25" customHeight="1">
      <c r="A31" s="477" t="s">
        <v>99</v>
      </c>
      <c r="B31" s="821"/>
      <c r="C31" s="822"/>
      <c r="D31" s="823"/>
      <c r="E31" s="821"/>
      <c r="F31" s="822"/>
      <c r="G31" s="823"/>
      <c r="H31" s="824"/>
      <c r="I31" s="825"/>
      <c r="J31" s="826"/>
      <c r="K31" s="824"/>
      <c r="L31" s="825"/>
      <c r="M31" s="826"/>
    </row>
    <row r="32" spans="1:13" ht="25" customHeight="1" thickBot="1">
      <c r="A32" s="478" t="s">
        <v>244</v>
      </c>
      <c r="B32" s="803"/>
      <c r="C32" s="804"/>
      <c r="D32" s="805"/>
      <c r="E32" s="803"/>
      <c r="F32" s="804"/>
      <c r="G32" s="805"/>
      <c r="H32" s="806"/>
      <c r="I32" s="807"/>
      <c r="J32" s="808"/>
      <c r="K32" s="806"/>
      <c r="L32" s="807"/>
      <c r="M32" s="808"/>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832" t="s">
        <v>100</v>
      </c>
      <c r="B1" s="833"/>
      <c r="C1" s="833"/>
      <c r="D1" s="833"/>
      <c r="E1" s="834"/>
      <c r="F1" s="833" t="s">
        <v>101</v>
      </c>
      <c r="G1" s="833"/>
      <c r="H1" s="833"/>
      <c r="I1" s="833"/>
      <c r="J1" s="834"/>
    </row>
    <row r="2" spans="1:12" ht="34.5" customHeight="1" thickBot="1">
      <c r="A2" s="835" t="str">
        <f>TRI_Semestre!A25</f>
        <v>Cycle 3 - Résolution des actions mécaniques en utilisant les théorèmes généraux de la dynamique</v>
      </c>
      <c r="B2" s="836"/>
      <c r="C2" s="836"/>
      <c r="D2" s="836"/>
      <c r="E2" s="837"/>
      <c r="F2" s="836" t="s">
        <v>619</v>
      </c>
      <c r="G2" s="836"/>
      <c r="H2" s="836"/>
      <c r="I2" s="836"/>
      <c r="J2" s="837"/>
    </row>
    <row r="3" spans="1:12" ht="12.5" thickBot="1">
      <c r="F3" s="453"/>
      <c r="G3" s="453"/>
      <c r="H3" s="453"/>
      <c r="I3" s="453"/>
      <c r="J3" s="453"/>
    </row>
    <row r="4" spans="1:12" ht="12.5" thickBot="1">
      <c r="A4" s="832" t="s">
        <v>108</v>
      </c>
      <c r="B4" s="833"/>
      <c r="C4" s="833" t="s">
        <v>77</v>
      </c>
      <c r="D4" s="833"/>
      <c r="E4" s="833"/>
      <c r="F4" s="838" t="s">
        <v>1</v>
      </c>
      <c r="G4" s="838"/>
      <c r="H4" s="838"/>
      <c r="I4" s="838"/>
      <c r="J4" s="839"/>
    </row>
    <row r="5" spans="1:12" s="463" customFormat="1" ht="23.5" customHeight="1">
      <c r="A5" s="843" t="s">
        <v>590</v>
      </c>
      <c r="B5" s="844"/>
      <c r="C5" s="845" t="str">
        <f>TRI_Semestre!C27</f>
        <v>C1-05 - Proposer une démarche permettant la détermination d’une action mécanique inconnue ou d'une loi de mouvement.</v>
      </c>
      <c r="D5" s="845"/>
      <c r="E5" s="845"/>
      <c r="F5" s="84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44"/>
      <c r="H5" s="844"/>
      <c r="I5" s="844"/>
      <c r="J5" s="846"/>
    </row>
    <row r="6" spans="1:12" ht="35.5" customHeight="1">
      <c r="A6" s="840" t="s">
        <v>591</v>
      </c>
      <c r="B6" s="841"/>
      <c r="C6" s="841" t="str">
        <f>TRI_Semestre!C28</f>
        <v>C2-08 - Déterminer les actions mécaniques en dynamique dans le cas où le mouvement est imposé.</v>
      </c>
      <c r="D6" s="841"/>
      <c r="E6" s="841"/>
      <c r="F6" s="841"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41"/>
      <c r="H6" s="841"/>
      <c r="I6" s="841"/>
      <c r="J6" s="842"/>
    </row>
    <row r="7" spans="1:12" ht="68.150000000000006" customHeight="1">
      <c r="A7" s="840" t="s">
        <v>591</v>
      </c>
      <c r="B7" s="841"/>
      <c r="C7" s="841" t="str">
        <f>TRI_Semestre!C29</f>
        <v>C2-09 - Déterminer la loi de mouvement dans le cas où les efforts extérieurs sont connus.</v>
      </c>
      <c r="D7" s="841"/>
      <c r="E7" s="841"/>
      <c r="F7" s="841"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41"/>
      <c r="H7" s="841"/>
      <c r="I7" s="841"/>
      <c r="J7" s="842"/>
    </row>
    <row r="8" spans="1:12" ht="69.650000000000006" customHeight="1" thickBot="1">
      <c r="A8" s="851"/>
      <c r="B8" s="852"/>
      <c r="C8" s="852"/>
      <c r="D8" s="852"/>
      <c r="E8" s="852"/>
      <c r="F8" s="852"/>
      <c r="G8" s="852"/>
      <c r="H8" s="852"/>
      <c r="I8" s="852"/>
      <c r="J8" s="853"/>
      <c r="K8" s="493"/>
    </row>
    <row r="9" spans="1:12" ht="12.5" thickBot="1"/>
    <row r="10" spans="1:12">
      <c r="A10" s="832" t="s">
        <v>95</v>
      </c>
      <c r="B10" s="833"/>
      <c r="C10" s="833"/>
      <c r="D10" s="833"/>
      <c r="E10" s="833"/>
      <c r="F10" s="832" t="s">
        <v>106</v>
      </c>
      <c r="G10" s="833"/>
      <c r="H10" s="833"/>
      <c r="I10" s="833"/>
      <c r="J10" s="834"/>
    </row>
    <row r="11" spans="1:12" ht="12.5" thickBot="1">
      <c r="A11" s="854"/>
      <c r="B11" s="855"/>
      <c r="C11" s="855"/>
      <c r="D11" s="855"/>
      <c r="E11" s="855"/>
      <c r="F11" s="856"/>
      <c r="G11" s="855"/>
      <c r="H11" s="855"/>
      <c r="I11" s="855"/>
      <c r="J11" s="857"/>
      <c r="L11" s="498"/>
    </row>
    <row r="12" spans="1:12" ht="12.5" thickBot="1">
      <c r="F12" s="452" t="s">
        <v>600</v>
      </c>
      <c r="J12" s="453"/>
    </row>
    <row r="13" spans="1:12">
      <c r="A13" s="832" t="s">
        <v>111</v>
      </c>
      <c r="B13" s="833"/>
      <c r="C13" s="833"/>
      <c r="D13" s="833"/>
      <c r="E13" s="833"/>
      <c r="F13" s="832" t="s">
        <v>72</v>
      </c>
      <c r="G13" s="833"/>
      <c r="H13" s="833"/>
      <c r="I13" s="833"/>
      <c r="J13" s="834"/>
    </row>
    <row r="14" spans="1:12" ht="12.5" thickBot="1">
      <c r="A14" s="858"/>
      <c r="B14" s="859"/>
      <c r="C14" s="859"/>
      <c r="D14" s="859"/>
      <c r="E14" s="859"/>
      <c r="F14" s="860"/>
      <c r="G14" s="861"/>
      <c r="H14" s="861"/>
      <c r="I14" s="861"/>
      <c r="J14" s="862"/>
    </row>
    <row r="15" spans="1:12" ht="12.5" thickBot="1"/>
    <row r="16" spans="1:12" ht="12.5" thickBot="1">
      <c r="A16" s="863" t="s">
        <v>96</v>
      </c>
      <c r="B16" s="864"/>
      <c r="C16" s="864"/>
      <c r="D16" s="864"/>
      <c r="E16" s="864"/>
      <c r="F16" s="864"/>
      <c r="G16" s="864"/>
      <c r="H16" s="864"/>
      <c r="I16" s="864"/>
      <c r="J16" s="865"/>
    </row>
    <row r="17" spans="1:10" ht="12.5" thickBot="1">
      <c r="A17" s="847"/>
      <c r="B17" s="848"/>
      <c r="C17" s="848"/>
      <c r="D17" s="848"/>
      <c r="E17" s="848"/>
      <c r="F17" s="849"/>
      <c r="G17" s="849"/>
      <c r="H17" s="849"/>
      <c r="I17" s="849"/>
      <c r="J17" s="850"/>
    </row>
    <row r="18" spans="1:10" ht="12.5" thickBot="1">
      <c r="F18" s="453"/>
      <c r="G18" s="453"/>
      <c r="H18" s="453"/>
      <c r="I18" s="453"/>
    </row>
    <row r="19" spans="1:10" ht="24">
      <c r="A19" s="512" t="s">
        <v>105</v>
      </c>
      <c r="B19" s="866" t="s">
        <v>102</v>
      </c>
      <c r="C19" s="867"/>
      <c r="D19" s="868"/>
      <c r="E19" s="866" t="s">
        <v>103</v>
      </c>
      <c r="F19" s="867"/>
      <c r="G19" s="868"/>
      <c r="H19" s="866" t="s">
        <v>104</v>
      </c>
      <c r="I19" s="867"/>
      <c r="J19" s="868"/>
    </row>
    <row r="20" spans="1:10" ht="12" customHeight="1">
      <c r="A20" s="499" t="s">
        <v>97</v>
      </c>
      <c r="B20" s="872" t="s">
        <v>646</v>
      </c>
      <c r="C20" s="873"/>
      <c r="D20" s="873"/>
      <c r="E20" s="873"/>
      <c r="F20" s="873"/>
      <c r="G20" s="874"/>
      <c r="H20" s="869" t="s">
        <v>647</v>
      </c>
      <c r="I20" s="870"/>
      <c r="J20" s="871"/>
    </row>
    <row r="21" spans="1:10" ht="36">
      <c r="A21" s="499" t="s">
        <v>235</v>
      </c>
      <c r="B21" s="875"/>
      <c r="C21" s="876"/>
      <c r="D21" s="877"/>
      <c r="E21" s="878"/>
      <c r="F21" s="879"/>
      <c r="G21" s="880"/>
      <c r="H21" s="878"/>
      <c r="I21" s="881"/>
      <c r="J21" s="882"/>
    </row>
    <row r="22" spans="1:10" ht="12.5" thickBot="1">
      <c r="A22" s="499" t="s">
        <v>98</v>
      </c>
      <c r="B22" s="500"/>
      <c r="C22" s="879"/>
      <c r="D22" s="880"/>
      <c r="E22" s="501"/>
      <c r="F22" s="502"/>
      <c r="G22" s="503"/>
      <c r="H22" s="504"/>
      <c r="I22" s="505"/>
      <c r="J22" s="503"/>
    </row>
    <row r="23" spans="1:10" ht="15" customHeight="1" thickBot="1">
      <c r="A23" s="499"/>
      <c r="B23" s="889" t="s">
        <v>644</v>
      </c>
      <c r="C23" s="890"/>
      <c r="D23" s="890"/>
      <c r="E23" s="890"/>
      <c r="F23" s="891" t="s">
        <v>645</v>
      </c>
      <c r="G23" s="892"/>
      <c r="H23" s="892"/>
      <c r="I23" s="892"/>
      <c r="J23" s="893"/>
    </row>
    <row r="24" spans="1:10">
      <c r="A24" s="506"/>
      <c r="B24" s="883"/>
      <c r="C24" s="884"/>
      <c r="D24" s="885"/>
      <c r="E24" s="883"/>
      <c r="F24" s="884"/>
      <c r="G24" s="885"/>
      <c r="H24" s="886"/>
      <c r="I24" s="887"/>
      <c r="J24" s="888"/>
    </row>
    <row r="25" spans="1:10">
      <c r="A25" s="507"/>
      <c r="B25" s="900"/>
      <c r="C25" s="901"/>
      <c r="D25" s="902"/>
      <c r="E25" s="900"/>
      <c r="F25" s="901"/>
      <c r="G25" s="902"/>
      <c r="H25" s="900"/>
      <c r="I25" s="901"/>
      <c r="J25" s="902"/>
    </row>
    <row r="26" spans="1:10" ht="12.5" thickBot="1">
      <c r="A26" s="508"/>
      <c r="B26" s="903"/>
      <c r="C26" s="904"/>
      <c r="D26" s="905"/>
      <c r="E26" s="903"/>
      <c r="F26" s="904"/>
      <c r="G26" s="905"/>
      <c r="H26" s="509"/>
      <c r="I26" s="510"/>
      <c r="J26" s="511"/>
    </row>
    <row r="27" spans="1:10" ht="25" customHeight="1">
      <c r="A27" s="507" t="s">
        <v>99</v>
      </c>
      <c r="B27" s="906"/>
      <c r="C27" s="907"/>
      <c r="D27" s="908"/>
      <c r="E27" s="906"/>
      <c r="F27" s="907"/>
      <c r="G27" s="908"/>
      <c r="H27" s="909"/>
      <c r="I27" s="910"/>
      <c r="J27" s="911"/>
    </row>
    <row r="28" spans="1:10" ht="25" customHeight="1" thickBot="1">
      <c r="A28" s="508" t="s">
        <v>244</v>
      </c>
      <c r="B28" s="894"/>
      <c r="C28" s="895"/>
      <c r="D28" s="896"/>
      <c r="E28" s="894"/>
      <c r="F28" s="895"/>
      <c r="G28" s="896"/>
      <c r="H28" s="897"/>
      <c r="I28" s="898"/>
      <c r="J28" s="899"/>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961" t="s">
        <v>100</v>
      </c>
      <c r="B1" s="962"/>
      <c r="C1" s="962"/>
      <c r="D1" s="962"/>
      <c r="E1" s="963"/>
      <c r="F1" s="962" t="s">
        <v>101</v>
      </c>
      <c r="G1" s="962"/>
      <c r="H1" s="962"/>
      <c r="I1" s="962"/>
      <c r="J1" s="963"/>
    </row>
    <row r="2" spans="1:12" ht="34.5" customHeight="1" thickBot="1">
      <c r="A2" s="978" t="str">
        <f>TRI_Semestre!A31</f>
        <v>Cycle 4 - Résolution des lois de mouvement en utilisant les méthodes énergétiques</v>
      </c>
      <c r="B2" s="979"/>
      <c r="C2" s="979"/>
      <c r="D2" s="979"/>
      <c r="E2" s="980"/>
      <c r="F2" s="979" t="s">
        <v>621</v>
      </c>
      <c r="G2" s="979"/>
      <c r="H2" s="979"/>
      <c r="I2" s="979"/>
      <c r="J2" s="980"/>
    </row>
    <row r="3" spans="1:12" ht="12.5" thickBot="1">
      <c r="F3" s="453"/>
      <c r="G3" s="453"/>
      <c r="H3" s="453"/>
      <c r="I3" s="453"/>
      <c r="J3" s="453"/>
    </row>
    <row r="4" spans="1:12" ht="12.5" thickBot="1">
      <c r="A4" s="961" t="s">
        <v>108</v>
      </c>
      <c r="B4" s="962"/>
      <c r="C4" s="962" t="s">
        <v>77</v>
      </c>
      <c r="D4" s="962"/>
      <c r="E4" s="962"/>
      <c r="F4" s="981" t="s">
        <v>1</v>
      </c>
      <c r="G4" s="981"/>
      <c r="H4" s="981"/>
      <c r="I4" s="981"/>
      <c r="J4" s="982"/>
    </row>
    <row r="5" spans="1:12" s="463" customFormat="1" ht="23.5" customHeight="1">
      <c r="A5" s="988" t="s">
        <v>590</v>
      </c>
      <c r="B5" s="989"/>
      <c r="C5" s="990" t="str">
        <f>TRI_Semestre!C33</f>
        <v>C1-05 - Proposer une démarche permettant la détermination d’une action mécanique inconnue ou d'une loi de mouvement.</v>
      </c>
      <c r="D5" s="990"/>
      <c r="E5" s="990"/>
      <c r="F5" s="98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9"/>
      <c r="H5" s="989"/>
      <c r="I5" s="989"/>
      <c r="J5" s="991"/>
    </row>
    <row r="6" spans="1:12" ht="35.5" customHeight="1">
      <c r="A6" s="983" t="s">
        <v>591</v>
      </c>
      <c r="B6" s="984"/>
      <c r="C6" s="985" t="str">
        <f>TRI_Semestre!C34</f>
        <v>C2-08 - Déterminer les actions mécaniques en dynamique dans le cas où le mouvement est imposé.</v>
      </c>
      <c r="D6" s="986"/>
      <c r="E6" s="987"/>
      <c r="F6" s="98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84"/>
      <c r="H6" s="984"/>
      <c r="I6" s="984"/>
      <c r="J6" s="992"/>
    </row>
    <row r="7" spans="1:12" ht="68.150000000000006" customHeight="1">
      <c r="A7" s="983" t="s">
        <v>591</v>
      </c>
      <c r="B7" s="984"/>
      <c r="C7" s="985" t="str">
        <f>TRI_Semestre!C35</f>
        <v>C2-09 - Déterminer la loi de mouvement dans le cas où les efforts extérieurs sont connus.</v>
      </c>
      <c r="D7" s="986"/>
      <c r="E7" s="987"/>
      <c r="F7" s="98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84"/>
      <c r="H7" s="984"/>
      <c r="I7" s="984"/>
      <c r="J7" s="992"/>
    </row>
    <row r="8" spans="1:12" ht="69.650000000000006" customHeight="1" thickBot="1">
      <c r="A8" s="952"/>
      <c r="B8" s="953"/>
      <c r="C8" s="954"/>
      <c r="D8" s="955"/>
      <c r="E8" s="956"/>
      <c r="F8" s="953"/>
      <c r="G8" s="953"/>
      <c r="H8" s="953"/>
      <c r="I8" s="953"/>
      <c r="J8" s="957"/>
      <c r="K8" s="493"/>
    </row>
    <row r="9" spans="1:12" ht="12.5" thickBot="1"/>
    <row r="10" spans="1:12">
      <c r="A10" s="961" t="s">
        <v>95</v>
      </c>
      <c r="B10" s="962"/>
      <c r="C10" s="962"/>
      <c r="D10" s="962"/>
      <c r="E10" s="962"/>
      <c r="F10" s="961" t="s">
        <v>106</v>
      </c>
      <c r="G10" s="962"/>
      <c r="H10" s="962"/>
      <c r="I10" s="962"/>
      <c r="J10" s="963"/>
    </row>
    <row r="11" spans="1:12" ht="12.5" thickBot="1">
      <c r="A11" s="964"/>
      <c r="B11" s="965"/>
      <c r="C11" s="965"/>
      <c r="D11" s="965"/>
      <c r="E11" s="965"/>
      <c r="F11" s="966"/>
      <c r="G11" s="965"/>
      <c r="H11" s="965"/>
      <c r="I11" s="965"/>
      <c r="J11" s="967"/>
      <c r="L11" s="498"/>
    </row>
    <row r="12" spans="1:12" ht="12.5" thickBot="1">
      <c r="F12" s="452" t="s">
        <v>600</v>
      </c>
      <c r="J12" s="453"/>
    </row>
    <row r="13" spans="1:12">
      <c r="A13" s="961" t="s">
        <v>111</v>
      </c>
      <c r="B13" s="962"/>
      <c r="C13" s="962"/>
      <c r="D13" s="962"/>
      <c r="E13" s="962"/>
      <c r="F13" s="961" t="s">
        <v>72</v>
      </c>
      <c r="G13" s="962"/>
      <c r="H13" s="962"/>
      <c r="I13" s="962"/>
      <c r="J13" s="963"/>
    </row>
    <row r="14" spans="1:12" ht="12.5" thickBot="1">
      <c r="A14" s="968"/>
      <c r="B14" s="969"/>
      <c r="C14" s="969"/>
      <c r="D14" s="969"/>
      <c r="E14" s="969"/>
      <c r="F14" s="970"/>
      <c r="G14" s="971"/>
      <c r="H14" s="971"/>
      <c r="I14" s="971"/>
      <c r="J14" s="972"/>
    </row>
    <row r="15" spans="1:12" ht="12.5" thickBot="1"/>
    <row r="16" spans="1:12" ht="12.5" thickBot="1">
      <c r="A16" s="973" t="s">
        <v>96</v>
      </c>
      <c r="B16" s="974"/>
      <c r="C16" s="974"/>
      <c r="D16" s="974"/>
      <c r="E16" s="974"/>
      <c r="F16" s="974"/>
      <c r="G16" s="974"/>
      <c r="H16" s="974"/>
      <c r="I16" s="974"/>
      <c r="J16" s="975"/>
    </row>
    <row r="17" spans="1:10" ht="12.5" thickBot="1">
      <c r="A17" s="976"/>
      <c r="B17" s="977"/>
      <c r="C17" s="977"/>
      <c r="D17" s="977"/>
      <c r="E17" s="977"/>
      <c r="F17" s="938"/>
      <c r="G17" s="938"/>
      <c r="H17" s="938"/>
      <c r="I17" s="938"/>
      <c r="J17" s="939"/>
    </row>
    <row r="18" spans="1:10" ht="12.5" thickBot="1">
      <c r="F18" s="453"/>
      <c r="G18" s="453"/>
      <c r="H18" s="453"/>
      <c r="I18" s="453"/>
    </row>
    <row r="19" spans="1:10" ht="24">
      <c r="A19" s="528" t="s">
        <v>105</v>
      </c>
      <c r="B19" s="958" t="s">
        <v>102</v>
      </c>
      <c r="C19" s="959"/>
      <c r="D19" s="960"/>
      <c r="E19" s="958" t="s">
        <v>103</v>
      </c>
      <c r="F19" s="959"/>
      <c r="G19" s="960"/>
      <c r="H19" s="958" t="s">
        <v>104</v>
      </c>
      <c r="I19" s="959"/>
      <c r="J19" s="960"/>
    </row>
    <row r="20" spans="1:10">
      <c r="A20" s="513" t="s">
        <v>97</v>
      </c>
      <c r="B20" s="940" t="s">
        <v>648</v>
      </c>
      <c r="C20" s="941"/>
      <c r="D20" s="942"/>
      <c r="E20" s="940"/>
      <c r="F20" s="943"/>
      <c r="G20" s="944"/>
      <c r="H20" s="945"/>
      <c r="I20" s="943"/>
      <c r="J20" s="944"/>
    </row>
    <row r="21" spans="1:10" ht="36">
      <c r="A21" s="513" t="s">
        <v>235</v>
      </c>
      <c r="B21" s="946"/>
      <c r="C21" s="947"/>
      <c r="D21" s="948"/>
      <c r="E21" s="949"/>
      <c r="F21" s="918"/>
      <c r="G21" s="919"/>
      <c r="H21" s="949"/>
      <c r="I21" s="950"/>
      <c r="J21" s="951"/>
    </row>
    <row r="22" spans="1:10">
      <c r="A22" s="513" t="s">
        <v>98</v>
      </c>
      <c r="B22" s="514"/>
      <c r="C22" s="918"/>
      <c r="D22" s="919"/>
      <c r="E22" s="515"/>
      <c r="F22" s="516"/>
      <c r="G22" s="517"/>
      <c r="H22" s="518"/>
      <c r="I22" s="519"/>
      <c r="J22" s="517"/>
    </row>
    <row r="23" spans="1:10" ht="12.5" thickBot="1">
      <c r="A23" s="513"/>
      <c r="B23" s="520"/>
      <c r="C23" s="516"/>
      <c r="D23" s="521"/>
      <c r="E23" s="515"/>
      <c r="F23" s="516"/>
      <c r="G23" s="521"/>
      <c r="H23" s="515"/>
      <c r="I23" s="516"/>
      <c r="J23" s="521"/>
    </row>
    <row r="24" spans="1:10" ht="12" customHeight="1">
      <c r="A24" s="522"/>
      <c r="B24" s="920" t="s">
        <v>649</v>
      </c>
      <c r="C24" s="921"/>
      <c r="D24" s="922"/>
      <c r="E24" s="920" t="s">
        <v>650</v>
      </c>
      <c r="F24" s="921"/>
      <c r="G24" s="922"/>
      <c r="H24" s="920"/>
      <c r="I24" s="921"/>
      <c r="J24" s="922"/>
    </row>
    <row r="25" spans="1:10" ht="14.5" customHeight="1">
      <c r="A25" s="523"/>
      <c r="B25" s="932"/>
      <c r="C25" s="933"/>
      <c r="D25" s="934"/>
      <c r="E25" s="932"/>
      <c r="F25" s="933"/>
      <c r="G25" s="934"/>
      <c r="H25" s="923"/>
      <c r="I25" s="924"/>
      <c r="J25" s="925"/>
    </row>
    <row r="26" spans="1:10" ht="15" customHeight="1" thickBot="1">
      <c r="A26" s="524"/>
      <c r="B26" s="935"/>
      <c r="C26" s="936"/>
      <c r="D26" s="937"/>
      <c r="E26" s="935"/>
      <c r="F26" s="936"/>
      <c r="G26" s="937"/>
      <c r="H26" s="525"/>
      <c r="I26" s="526"/>
      <c r="J26" s="527"/>
    </row>
    <row r="27" spans="1:10" ht="25" customHeight="1">
      <c r="A27" s="523" t="s">
        <v>99</v>
      </c>
      <c r="B27" s="926"/>
      <c r="C27" s="927"/>
      <c r="D27" s="928"/>
      <c r="E27" s="926"/>
      <c r="F27" s="927"/>
      <c r="G27" s="928"/>
      <c r="H27" s="929"/>
      <c r="I27" s="930"/>
      <c r="J27" s="931"/>
    </row>
    <row r="28" spans="1:10" ht="25" customHeight="1" thickBot="1">
      <c r="A28" s="524" t="s">
        <v>244</v>
      </c>
      <c r="B28" s="912"/>
      <c r="C28" s="913"/>
      <c r="D28" s="914"/>
      <c r="E28" s="912"/>
      <c r="F28" s="913"/>
      <c r="G28" s="914"/>
      <c r="H28" s="915"/>
      <c r="I28" s="916"/>
      <c r="J28" s="917"/>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1034" t="s">
        <v>100</v>
      </c>
      <c r="B1" s="1035"/>
      <c r="C1" s="1035"/>
      <c r="D1" s="1035"/>
      <c r="E1" s="1036"/>
      <c r="F1" s="1035" t="s">
        <v>101</v>
      </c>
      <c r="G1" s="1035"/>
      <c r="H1" s="1035"/>
      <c r="I1" s="1035"/>
      <c r="J1" s="1036"/>
    </row>
    <row r="2" spans="1:12" ht="34.5" customHeight="1" thickBot="1">
      <c r="A2" s="1069" t="str">
        <f>TRI_Semestre!A37</f>
        <v>Cycle 5 - Résolution de problèmes par utilisation de l'ingéniérie numérique ou l'apprentissage automatisé</v>
      </c>
      <c r="B2" s="1070"/>
      <c r="C2" s="1070"/>
      <c r="D2" s="1070"/>
      <c r="E2" s="1071"/>
      <c r="F2" s="1070" t="s">
        <v>651</v>
      </c>
      <c r="G2" s="1070"/>
      <c r="H2" s="1070"/>
      <c r="I2" s="1070"/>
      <c r="J2" s="1071"/>
    </row>
    <row r="3" spans="1:12" ht="12.5" thickBot="1">
      <c r="F3" s="453"/>
      <c r="G3" s="453"/>
      <c r="H3" s="453"/>
      <c r="I3" s="453"/>
      <c r="J3" s="453"/>
    </row>
    <row r="4" spans="1:12" ht="12.5" thickBot="1">
      <c r="A4" s="1034" t="s">
        <v>108</v>
      </c>
      <c r="B4" s="1035"/>
      <c r="C4" s="1035" t="s">
        <v>77</v>
      </c>
      <c r="D4" s="1035"/>
      <c r="E4" s="1035"/>
      <c r="F4" s="1072" t="s">
        <v>1</v>
      </c>
      <c r="G4" s="1072"/>
      <c r="H4" s="1072"/>
      <c r="I4" s="1072"/>
      <c r="J4" s="1073"/>
    </row>
    <row r="5" spans="1:12" s="463" customFormat="1" ht="23.5" customHeight="1">
      <c r="A5" s="1065" t="s">
        <v>602</v>
      </c>
      <c r="B5" s="1066"/>
      <c r="C5" s="1067" t="str">
        <f>TRI_Semestre!C39</f>
        <v xml:space="preserve">C3-02 - Résoudre numériquement une équation ou un système d'équations. </v>
      </c>
      <c r="D5" s="1067"/>
      <c r="E5" s="1067"/>
      <c r="F5" s="1066"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66"/>
      <c r="H5" s="1066"/>
      <c r="I5" s="1066"/>
      <c r="J5" s="1068"/>
    </row>
    <row r="6" spans="1:12" ht="35.5" customHeight="1">
      <c r="A6" s="1053" t="s">
        <v>577</v>
      </c>
      <c r="B6" s="1054"/>
      <c r="C6" s="1055" t="str">
        <f>TRI_Semestre!C40</f>
        <v xml:space="preserve">A3-08 - Analyser les principes d'intelligence artificielle. </v>
      </c>
      <c r="D6" s="1056"/>
      <c r="E6" s="1057"/>
      <c r="F6" s="1054"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54"/>
      <c r="H6" s="1054"/>
      <c r="I6" s="1054"/>
      <c r="J6" s="1058"/>
    </row>
    <row r="7" spans="1:12" ht="68.150000000000006" customHeight="1">
      <c r="A7" s="1053" t="s">
        <v>590</v>
      </c>
      <c r="B7" s="1054"/>
      <c r="C7" s="1055" t="str">
        <f>TRI_Semestre!C41</f>
        <v xml:space="preserve">C1-03 - Choisir une démarche de résolution d’un problème d'ingénierie numérique ou d'intelligence artificielle. </v>
      </c>
      <c r="D7" s="1056"/>
      <c r="E7" s="1057"/>
      <c r="F7" s="1054" t="str">
        <f>VLOOKUP(C7,PCSI_PSI!$P$2:$Q$93,2)</f>
        <v>Décomposition d'un problème complexe en sous problèmes simples.
Choix des algorithmes (réseaux de neurones, k plus proches voisins et régression linéaire multiple).</v>
      </c>
      <c r="G7" s="1054"/>
      <c r="H7" s="1054"/>
      <c r="I7" s="1054"/>
      <c r="J7" s="1058"/>
    </row>
    <row r="8" spans="1:12" ht="69.650000000000006" customHeight="1" thickBot="1">
      <c r="A8" s="1059" t="s">
        <v>602</v>
      </c>
      <c r="B8" s="1060"/>
      <c r="C8" s="1061" t="str">
        <f>TRI_Semestre!C42</f>
        <v xml:space="preserve">C3-03 - Résoudre un problème en utilisant une solution d'intelligence artificielle. </v>
      </c>
      <c r="D8" s="1062"/>
      <c r="E8" s="1063"/>
      <c r="F8" s="1060" t="str">
        <f>VLOOKUP(C8,PCSI_PSI!$P$2:$Q$93,2)</f>
        <v>Apprentissage supervisé.
Choix des données d'apprentissage.
Mise en œuvre des algorithmes (réseaux de neurones, k plus proches voisins et régression linéaire multiple).
Phases d'apprentissage et d'inférence.</v>
      </c>
      <c r="G8" s="1060"/>
      <c r="H8" s="1060"/>
      <c r="I8" s="1060"/>
      <c r="J8" s="1064"/>
      <c r="K8" s="493"/>
    </row>
    <row r="9" spans="1:12" ht="12.5" thickBot="1"/>
    <row r="10" spans="1:12">
      <c r="A10" s="1034" t="s">
        <v>95</v>
      </c>
      <c r="B10" s="1035"/>
      <c r="C10" s="1035"/>
      <c r="D10" s="1035"/>
      <c r="E10" s="1035"/>
      <c r="F10" s="1034" t="s">
        <v>106</v>
      </c>
      <c r="G10" s="1035"/>
      <c r="H10" s="1035"/>
      <c r="I10" s="1035"/>
      <c r="J10" s="1036"/>
    </row>
    <row r="11" spans="1:12" ht="12.5" thickBot="1">
      <c r="A11" s="1037"/>
      <c r="B11" s="1038"/>
      <c r="C11" s="1038"/>
      <c r="D11" s="1038"/>
      <c r="E11" s="1038"/>
      <c r="F11" s="1039"/>
      <c r="G11" s="1038"/>
      <c r="H11" s="1038"/>
      <c r="I11" s="1038"/>
      <c r="J11" s="1040"/>
      <c r="L11" s="498"/>
    </row>
    <row r="12" spans="1:12" ht="12.5" thickBot="1">
      <c r="F12" s="452" t="s">
        <v>600</v>
      </c>
      <c r="J12" s="453"/>
    </row>
    <row r="13" spans="1:12">
      <c r="A13" s="1034" t="s">
        <v>111</v>
      </c>
      <c r="B13" s="1035"/>
      <c r="C13" s="1035"/>
      <c r="D13" s="1035"/>
      <c r="E13" s="1035"/>
      <c r="F13" s="1034" t="s">
        <v>72</v>
      </c>
      <c r="G13" s="1035"/>
      <c r="H13" s="1035"/>
      <c r="I13" s="1035"/>
      <c r="J13" s="1036"/>
    </row>
    <row r="14" spans="1:12" ht="12.5" thickBot="1">
      <c r="A14" s="1041"/>
      <c r="B14" s="1042"/>
      <c r="C14" s="1042"/>
      <c r="D14" s="1042"/>
      <c r="E14" s="1042"/>
      <c r="F14" s="1043"/>
      <c r="G14" s="1044"/>
      <c r="H14" s="1044"/>
      <c r="I14" s="1044"/>
      <c r="J14" s="1045"/>
    </row>
    <row r="15" spans="1:12" ht="12.5" thickBot="1"/>
    <row r="16" spans="1:12" ht="12.5" thickBot="1">
      <c r="A16" s="1046" t="s">
        <v>96</v>
      </c>
      <c r="B16" s="1047"/>
      <c r="C16" s="1047"/>
      <c r="D16" s="1047"/>
      <c r="E16" s="1047"/>
      <c r="F16" s="1047"/>
      <c r="G16" s="1047"/>
      <c r="H16" s="1047"/>
      <c r="I16" s="1047"/>
      <c r="J16" s="1048"/>
    </row>
    <row r="17" spans="1:10" ht="12.5" thickBot="1">
      <c r="A17" s="1049"/>
      <c r="B17" s="1050"/>
      <c r="C17" s="1050"/>
      <c r="D17" s="1050"/>
      <c r="E17" s="1050"/>
      <c r="F17" s="1051"/>
      <c r="G17" s="1051"/>
      <c r="H17" s="1051"/>
      <c r="I17" s="1051"/>
      <c r="J17" s="1052"/>
    </row>
    <row r="18" spans="1:10" ht="12.5" thickBot="1">
      <c r="F18" s="453"/>
      <c r="G18" s="453"/>
      <c r="H18" s="453"/>
      <c r="I18" s="453"/>
    </row>
    <row r="19" spans="1:10" ht="24">
      <c r="A19" s="529" t="s">
        <v>105</v>
      </c>
      <c r="B19" s="1031" t="s">
        <v>102</v>
      </c>
      <c r="C19" s="1032"/>
      <c r="D19" s="1033"/>
      <c r="E19" s="1031" t="s">
        <v>103</v>
      </c>
      <c r="F19" s="1032"/>
      <c r="G19" s="1033"/>
      <c r="H19" s="1031" t="s">
        <v>104</v>
      </c>
      <c r="I19" s="1032"/>
      <c r="J19" s="1033"/>
    </row>
    <row r="20" spans="1:10">
      <c r="A20" s="530" t="s">
        <v>97</v>
      </c>
      <c r="B20" s="1019"/>
      <c r="C20" s="1020"/>
      <c r="D20" s="1021"/>
      <c r="E20" s="1019"/>
      <c r="F20" s="1022"/>
      <c r="G20" s="1023"/>
      <c r="H20" s="1024"/>
      <c r="I20" s="1022"/>
      <c r="J20" s="1023"/>
    </row>
    <row r="21" spans="1:10" ht="36">
      <c r="A21" s="530" t="s">
        <v>235</v>
      </c>
      <c r="B21" s="1025"/>
      <c r="C21" s="1026"/>
      <c r="D21" s="1027"/>
      <c r="E21" s="1028"/>
      <c r="F21" s="999"/>
      <c r="G21" s="1000"/>
      <c r="H21" s="1028"/>
      <c r="I21" s="1029"/>
      <c r="J21" s="1030"/>
    </row>
    <row r="22" spans="1:10">
      <c r="A22" s="530" t="s">
        <v>98</v>
      </c>
      <c r="B22" s="531"/>
      <c r="C22" s="999"/>
      <c r="D22" s="1000"/>
      <c r="E22" s="532"/>
      <c r="F22" s="496"/>
      <c r="G22" s="533"/>
      <c r="H22" s="534"/>
      <c r="I22" s="535"/>
      <c r="J22" s="533"/>
    </row>
    <row r="23" spans="1:10" ht="12.5" thickBot="1">
      <c r="A23" s="530"/>
      <c r="B23" s="536"/>
      <c r="C23" s="496"/>
      <c r="D23" s="497"/>
      <c r="E23" s="532"/>
      <c r="F23" s="496"/>
      <c r="G23" s="497"/>
      <c r="H23" s="532"/>
      <c r="I23" s="496"/>
      <c r="J23" s="497"/>
    </row>
    <row r="24" spans="1:10">
      <c r="A24" s="537"/>
      <c r="B24" s="1001"/>
      <c r="C24" s="1002"/>
      <c r="D24" s="1003"/>
      <c r="E24" s="1001"/>
      <c r="F24" s="1002"/>
      <c r="G24" s="1003"/>
      <c r="H24" s="1004"/>
      <c r="I24" s="1005"/>
      <c r="J24" s="1006"/>
    </row>
    <row r="25" spans="1:10">
      <c r="A25" s="538"/>
      <c r="B25" s="1007"/>
      <c r="C25" s="1008"/>
      <c r="D25" s="1009"/>
      <c r="E25" s="1007"/>
      <c r="F25" s="1008"/>
      <c r="G25" s="1009"/>
      <c r="H25" s="1007"/>
      <c r="I25" s="1008"/>
      <c r="J25" s="1009"/>
    </row>
    <row r="26" spans="1:10" ht="12.5" thickBot="1">
      <c r="A26" s="539"/>
      <c r="B26" s="1010"/>
      <c r="C26" s="1011"/>
      <c r="D26" s="1012"/>
      <c r="E26" s="1010"/>
      <c r="F26" s="1011"/>
      <c r="G26" s="1012"/>
      <c r="H26" s="540"/>
      <c r="I26" s="541"/>
      <c r="J26" s="542"/>
    </row>
    <row r="27" spans="1:10" ht="25" customHeight="1">
      <c r="A27" s="538" t="s">
        <v>99</v>
      </c>
      <c r="B27" s="1013"/>
      <c r="C27" s="1014"/>
      <c r="D27" s="1015"/>
      <c r="E27" s="1013"/>
      <c r="F27" s="1014"/>
      <c r="G27" s="1015"/>
      <c r="H27" s="1016"/>
      <c r="I27" s="1017"/>
      <c r="J27" s="1018"/>
    </row>
    <row r="28" spans="1:10" ht="25" customHeight="1" thickBot="1">
      <c r="A28" s="539" t="s">
        <v>244</v>
      </c>
      <c r="B28" s="993"/>
      <c r="C28" s="994"/>
      <c r="D28" s="995"/>
      <c r="E28" s="993"/>
      <c r="F28" s="994"/>
      <c r="G28" s="995"/>
      <c r="H28" s="996"/>
      <c r="I28" s="997"/>
      <c r="J28" s="998"/>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zoomScaleNormal="100" workbookViewId="0">
      <selection activeCell="F10" sqref="F10"/>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138" t="s">
        <v>100</v>
      </c>
      <c r="B1" s="1139"/>
      <c r="C1" s="1139"/>
      <c r="D1" s="1139"/>
      <c r="E1" s="1140"/>
      <c r="F1" s="1139" t="s">
        <v>101</v>
      </c>
      <c r="G1" s="1139"/>
      <c r="H1" s="1139"/>
      <c r="I1" s="1139"/>
      <c r="J1" s="1140"/>
    </row>
    <row r="2" spans="1:12" ht="34.5" customHeight="1" thickBot="1">
      <c r="A2" s="1159" t="str">
        <f>TRI_Semestre!A44</f>
        <v>Cycle 6 - Conception de la commande des systèmes asservis</v>
      </c>
      <c r="B2" s="1160"/>
      <c r="C2" s="1160"/>
      <c r="D2" s="1160"/>
      <c r="E2" s="1161"/>
      <c r="F2" s="1160" t="s">
        <v>652</v>
      </c>
      <c r="G2" s="1160"/>
      <c r="H2" s="1160"/>
      <c r="I2" s="1160"/>
      <c r="J2" s="1161"/>
    </row>
    <row r="3" spans="1:12" ht="12.5" thickBot="1">
      <c r="F3" s="453"/>
      <c r="G3" s="453"/>
      <c r="H3" s="453"/>
      <c r="I3" s="453"/>
      <c r="J3" s="453"/>
    </row>
    <row r="4" spans="1:12" ht="12.5" thickBot="1">
      <c r="A4" s="1138" t="s">
        <v>108</v>
      </c>
      <c r="B4" s="1139"/>
      <c r="C4" s="1139" t="s">
        <v>77</v>
      </c>
      <c r="D4" s="1139"/>
      <c r="E4" s="1139"/>
      <c r="F4" s="1162" t="s">
        <v>1</v>
      </c>
      <c r="G4" s="1162"/>
      <c r="H4" s="1162"/>
      <c r="I4" s="1162"/>
      <c r="J4" s="1163"/>
    </row>
    <row r="5" spans="1:12" s="463" customFormat="1" ht="23.5" customHeight="1">
      <c r="A5" s="1155" t="s">
        <v>578</v>
      </c>
      <c r="B5" s="1156"/>
      <c r="C5" s="1157" t="str">
        <f>TRI_Semestre!C46</f>
        <v xml:space="preserve">B2-09 - Modéliser un correcteur numérique. </v>
      </c>
      <c r="D5" s="1157"/>
      <c r="E5" s="1157"/>
      <c r="F5" s="1156"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56"/>
      <c r="H5" s="1156"/>
      <c r="I5" s="1156"/>
      <c r="J5" s="1158"/>
    </row>
    <row r="6" spans="1:12" ht="35.5" customHeight="1">
      <c r="A6" s="1074" t="s">
        <v>620</v>
      </c>
      <c r="B6" s="1075"/>
      <c r="C6" s="1076" t="str">
        <f>TRI_Semestre!C47</f>
        <v>B3-03 - Modifier les paramètres et enrichir le modèle pour minimiser l’écart entre les résultats analytiques et/ou numériques et les résultats expérimentaux.</v>
      </c>
      <c r="D6" s="1077"/>
      <c r="E6" s="1078"/>
      <c r="F6" s="1079" t="str">
        <f>VLOOKUP(C6,PCSI_PSI!$P$2:$Q$93,2)</f>
        <v>Point de fonctionnement.
Non-linéarités (courbure, hystérésis, saturation, seuil) et retard pur.</v>
      </c>
      <c r="G6" s="1080"/>
      <c r="H6" s="1080"/>
      <c r="I6" s="1080"/>
      <c r="J6" s="1081"/>
    </row>
    <row r="7" spans="1:12" ht="35.5" customHeight="1">
      <c r="A7" s="1074" t="s">
        <v>620</v>
      </c>
      <c r="B7" s="1075"/>
      <c r="C7" s="1076" t="str">
        <f>TRI_Semestre!C48</f>
        <v>B3-02 - Préciser les limites de validité d'un modèle.</v>
      </c>
      <c r="D7" s="1077"/>
      <c r="E7" s="1078"/>
      <c r="F7" s="1082"/>
      <c r="G7" s="1083"/>
      <c r="H7" s="1083"/>
      <c r="I7" s="1083"/>
      <c r="J7" s="1084"/>
    </row>
    <row r="8" spans="1:12" ht="31.5" customHeight="1">
      <c r="A8" s="1074" t="s">
        <v>591</v>
      </c>
      <c r="B8" s="1075"/>
      <c r="C8" s="1145" t="str">
        <f>TRI_Semestre!C49</f>
        <v>C2-04 - Mettre en œuvre une démarche de réglage d’un correcteur.</v>
      </c>
      <c r="D8" s="1146"/>
      <c r="E8" s="1147"/>
      <c r="F8" s="1075" t="str">
        <f>VLOOKUP(C8,PCSI_PSI!$P$2:$Q$93,2)</f>
        <v>Correcteurs proportionnel, proportionnel intégral et à avance de phase.</v>
      </c>
      <c r="G8" s="1075"/>
      <c r="H8" s="1075"/>
      <c r="I8" s="1075"/>
      <c r="J8" s="1148"/>
    </row>
    <row r="9" spans="1:12" ht="43" customHeight="1" thickBot="1">
      <c r="A9" s="1149" t="s">
        <v>590</v>
      </c>
      <c r="B9" s="1150"/>
      <c r="C9" s="1151" t="str">
        <f>TRI_Semestre!C50</f>
        <v>C1-02 - Proposer une démarche de réglage d'un correcteur.</v>
      </c>
      <c r="D9" s="1152"/>
      <c r="E9" s="1153"/>
      <c r="F9" s="1150" t="str">
        <f>VLOOKUP(C9,PCSI_PSI!$P$2:$Q$93,2)</f>
        <v>Compensation de pôles, réglage de marges, amortissement, rapidité et bande passante.
Application aux correcteurs de type proportionnel, proportionnel intégral et à avance de phase.</v>
      </c>
      <c r="G9" s="1150"/>
      <c r="H9" s="1150"/>
      <c r="I9" s="1150"/>
      <c r="J9" s="1154"/>
      <c r="K9" s="493"/>
    </row>
    <row r="10" spans="1:12" ht="12.5" thickBot="1"/>
    <row r="11" spans="1:12">
      <c r="A11" s="1138" t="s">
        <v>95</v>
      </c>
      <c r="B11" s="1139"/>
      <c r="C11" s="1139"/>
      <c r="D11" s="1139"/>
      <c r="E11" s="1139"/>
      <c r="F11" s="1138" t="s">
        <v>106</v>
      </c>
      <c r="G11" s="1139"/>
      <c r="H11" s="1139"/>
      <c r="I11" s="1139"/>
      <c r="J11" s="1140"/>
    </row>
    <row r="12" spans="1:12" ht="12.5" thickBot="1">
      <c r="A12" s="1141"/>
      <c r="B12" s="1142"/>
      <c r="C12" s="1142"/>
      <c r="D12" s="1142"/>
      <c r="E12" s="1142"/>
      <c r="F12" s="1143"/>
      <c r="G12" s="1142"/>
      <c r="H12" s="1142"/>
      <c r="I12" s="1142"/>
      <c r="J12" s="1144"/>
      <c r="L12" s="498"/>
    </row>
    <row r="13" spans="1:12" ht="12.5" thickBot="1">
      <c r="F13" s="452" t="s">
        <v>600</v>
      </c>
      <c r="J13" s="453"/>
    </row>
    <row r="14" spans="1:12">
      <c r="A14" s="1138" t="s">
        <v>111</v>
      </c>
      <c r="B14" s="1139"/>
      <c r="C14" s="1139"/>
      <c r="D14" s="1139"/>
      <c r="E14" s="1139"/>
      <c r="F14" s="1138" t="s">
        <v>72</v>
      </c>
      <c r="G14" s="1139"/>
      <c r="H14" s="1139"/>
      <c r="I14" s="1139"/>
      <c r="J14" s="1140"/>
    </row>
    <row r="15" spans="1:12" ht="12.5" thickBot="1">
      <c r="A15" s="1123"/>
      <c r="B15" s="1124"/>
      <c r="C15" s="1124"/>
      <c r="D15" s="1124"/>
      <c r="E15" s="1124"/>
      <c r="F15" s="1125"/>
      <c r="G15" s="1126"/>
      <c r="H15" s="1126"/>
      <c r="I15" s="1126"/>
      <c r="J15" s="1127"/>
    </row>
    <row r="16" spans="1:12" ht="12.5" thickBot="1"/>
    <row r="17" spans="1:10" ht="12.5" thickBot="1">
      <c r="A17" s="1128" t="s">
        <v>96</v>
      </c>
      <c r="B17" s="1129"/>
      <c r="C17" s="1129"/>
      <c r="D17" s="1129"/>
      <c r="E17" s="1129"/>
      <c r="F17" s="1129"/>
      <c r="G17" s="1129"/>
      <c r="H17" s="1129"/>
      <c r="I17" s="1129"/>
      <c r="J17" s="1130"/>
    </row>
    <row r="18" spans="1:10" ht="12.5" thickBot="1">
      <c r="A18" s="1131"/>
      <c r="B18" s="1132"/>
      <c r="C18" s="1132"/>
      <c r="D18" s="1132"/>
      <c r="E18" s="1132"/>
      <c r="F18" s="1133"/>
      <c r="G18" s="1133"/>
      <c r="H18" s="1133"/>
      <c r="I18" s="1133"/>
      <c r="J18" s="1134"/>
    </row>
    <row r="19" spans="1:10" ht="12.5" thickBot="1">
      <c r="F19" s="453"/>
      <c r="G19" s="453"/>
      <c r="H19" s="453"/>
      <c r="I19" s="453"/>
    </row>
    <row r="20" spans="1:10" ht="24">
      <c r="A20" s="543" t="s">
        <v>105</v>
      </c>
      <c r="B20" s="1135" t="s">
        <v>102</v>
      </c>
      <c r="C20" s="1136"/>
      <c r="D20" s="1137"/>
      <c r="E20" s="1135" t="s">
        <v>103</v>
      </c>
      <c r="F20" s="1136"/>
      <c r="G20" s="1137"/>
      <c r="H20" s="1135" t="s">
        <v>104</v>
      </c>
      <c r="I20" s="1136"/>
      <c r="J20" s="1137"/>
    </row>
    <row r="21" spans="1:10">
      <c r="A21" s="544" t="s">
        <v>97</v>
      </c>
      <c r="B21" s="1099"/>
      <c r="C21" s="1100"/>
      <c r="D21" s="1101"/>
      <c r="E21" s="1099"/>
      <c r="F21" s="1102"/>
      <c r="G21" s="1103"/>
      <c r="H21" s="1104"/>
      <c r="I21" s="1102"/>
      <c r="J21" s="1103"/>
    </row>
    <row r="22" spans="1:10" ht="36">
      <c r="A22" s="544" t="s">
        <v>235</v>
      </c>
      <c r="B22" s="1105"/>
      <c r="C22" s="1106"/>
      <c r="D22" s="1107"/>
      <c r="E22" s="1120"/>
      <c r="F22" s="1088"/>
      <c r="G22" s="1089"/>
      <c r="H22" s="1120"/>
      <c r="I22" s="1121"/>
      <c r="J22" s="1122"/>
    </row>
    <row r="23" spans="1:10">
      <c r="A23" s="544" t="s">
        <v>98</v>
      </c>
      <c r="B23" s="545"/>
      <c r="C23" s="1088"/>
      <c r="D23" s="1089"/>
      <c r="E23" s="546"/>
      <c r="F23" s="494"/>
      <c r="G23" s="547"/>
      <c r="H23" s="548"/>
      <c r="I23" s="549"/>
      <c r="J23" s="547"/>
    </row>
    <row r="24" spans="1:10" ht="12.5" thickBot="1">
      <c r="A24" s="544"/>
      <c r="B24" s="550"/>
      <c r="C24" s="494"/>
      <c r="D24" s="495"/>
      <c r="E24" s="546"/>
      <c r="F24" s="494"/>
      <c r="G24" s="495"/>
      <c r="H24" s="546"/>
      <c r="I24" s="494"/>
      <c r="J24" s="495"/>
    </row>
    <row r="25" spans="1:10">
      <c r="A25" s="551"/>
      <c r="B25" s="1090"/>
      <c r="C25" s="1091"/>
      <c r="D25" s="1092"/>
      <c r="E25" s="1090"/>
      <c r="F25" s="1091"/>
      <c r="G25" s="1092"/>
      <c r="H25" s="1093"/>
      <c r="I25" s="1094"/>
      <c r="J25" s="1095"/>
    </row>
    <row r="26" spans="1:10">
      <c r="A26" s="552"/>
      <c r="B26" s="1096"/>
      <c r="C26" s="1097"/>
      <c r="D26" s="1098"/>
      <c r="E26" s="1096"/>
      <c r="F26" s="1097"/>
      <c r="G26" s="1098"/>
      <c r="H26" s="1096"/>
      <c r="I26" s="1097"/>
      <c r="J26" s="1098"/>
    </row>
    <row r="27" spans="1:10" ht="12.5" thickBot="1">
      <c r="A27" s="553"/>
      <c r="B27" s="1085"/>
      <c r="C27" s="1086"/>
      <c r="D27" s="1087"/>
      <c r="E27" s="1085"/>
      <c r="F27" s="1086"/>
      <c r="G27" s="1087"/>
      <c r="H27" s="554"/>
      <c r="I27" s="555"/>
      <c r="J27" s="556"/>
    </row>
    <row r="28" spans="1:10" ht="25" customHeight="1">
      <c r="A28" s="552" t="s">
        <v>99</v>
      </c>
      <c r="B28" s="1108"/>
      <c r="C28" s="1109"/>
      <c r="D28" s="1110"/>
      <c r="E28" s="1108"/>
      <c r="F28" s="1109"/>
      <c r="G28" s="1110"/>
      <c r="H28" s="1111"/>
      <c r="I28" s="1112"/>
      <c r="J28" s="1113"/>
    </row>
    <row r="29" spans="1:10" ht="25" customHeight="1" thickBot="1">
      <c r="A29" s="553" t="s">
        <v>244</v>
      </c>
      <c r="B29" s="1114"/>
      <c r="C29" s="1115"/>
      <c r="D29" s="1116"/>
      <c r="E29" s="1114"/>
      <c r="F29" s="1115"/>
      <c r="G29" s="1116"/>
      <c r="H29" s="1117"/>
      <c r="I29" s="1118"/>
      <c r="J29" s="1119"/>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2024-02-22T09:06:45Z</dcterms:modified>
</cp:coreProperties>
</file>